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2" windowHeight="6888" activeTab="1"/>
  </bookViews>
  <sheets>
    <sheet name="City of Jasper" sheetId="1" r:id="rId1"/>
    <sheet name="Jasper Newton Electric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19" sheetId="10" r:id="rId10"/>
    <sheet name="Aug 2019" sheetId="11" r:id="rId11"/>
    <sheet name="Sep 2019" sheetId="12" r:id="rId12"/>
    <sheet name="Oct 2019" sheetId="13" r:id="rId13"/>
    <sheet name="Nov 2019" sheetId="14" r:id="rId14"/>
    <sheet name="Dec 2019" sheetId="15" r:id="rId15"/>
    <sheet name="Sheet1" sheetId="16" r:id="rId16"/>
  </sheets>
  <definedNames>
    <definedName name="_xlnm.Print_Area" localSheetId="0">'City of Jasper'!$A$1:$AO$18</definedName>
    <definedName name="_xlnm.Print_Area" localSheetId="1">'Jasper Newton Electric'!$A$1:$AO$27</definedName>
    <definedName name="_xlnm.Print_Titles" localSheetId="0">'City of Jasper'!$A:$E</definedName>
    <definedName name="_xlnm.Print_Titles" localSheetId="1">'Jasper Newton Electric'!$A:$D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<sst xmlns="http://schemas.openxmlformats.org/spreadsheetml/2006/main" count="3300" uniqueCount="260">
  <si>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</si>
  <si>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</si>
  <si>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</si>
  <si>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</si>
  <si>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</si>
  <si>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</si>
  <si>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</si>
  <si>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</si>
  <si>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</si>
  <si>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</si>
  <si>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</si>
  <si>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</si>
  <si>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</si>
  <si>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</si>
  <si>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</si>
  <si>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</si>
  <si>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</si>
  <si>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</si>
  <si>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</si>
  <si>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</si>
  <si>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</si>
  <si>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</si>
  <si>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</si>
  <si>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</si>
  <si>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</si>
  <si>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</si>
  <si>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</si>
  <si>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</si>
  <si>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</si>
  <si>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</si>
  <si>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</si>
  <si>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</si>
  <si>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</si>
  <si>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</si>
  <si>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</si>
  <si>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</si>
  <si>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</si>
  <si>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</si>
  <si>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</si>
  <si>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</si>
  <si>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</si>
  <si>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</si>
  <si>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</si>
  <si>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</si>
  <si>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</si>
  <si>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</si>
  <si>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</si>
  <si>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</si>
  <si>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</si>
  <si>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</si>
  <si>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</si>
  <si>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</si>
  <si>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</si>
  <si>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</si>
  <si>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</si>
  <si>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</si>
  <si>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</si>
  <si>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</si>
  <si>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</si>
  <si>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</si>
  <si>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</si>
  <si>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</si>
  <si>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</si>
  <si>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</si>
  <si>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</si>
  <si>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</si>
  <si>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</si>
  <si>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</si>
  <si>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</si>
  <si>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</si>
  <si>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</si>
  <si>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</si>
  <si>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</si>
  <si>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</si>
  <si>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</si>
  <si>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</si>
  <si>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</si>
  <si>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</si>
  <si>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</si>
  <si>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</si>
  <si>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</si>
  <si>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</si>
  <si>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</si>
  <si>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</si>
  <si>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</si>
  <si>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</si>
  <si>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</si>
  <si>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</si>
  <si>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</si>
  <si>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</si>
  <si>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</si>
  <si>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</si>
  <si>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</si>
  <si>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</si>
  <si>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</si>
  <si>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</si>
  <si>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</si>
  <si>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</si>
  <si>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</si>
  <si>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012-024-4030</t>
  </si>
  <si>
    <t>13.00125.00</t>
  </si>
  <si>
    <t>elect,ebase</t>
  </si>
  <si>
    <t>12.00600.01</t>
  </si>
  <si>
    <t>elect, water, sewer</t>
  </si>
  <si>
    <t>1055 E. Milam St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</si>
  <si>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</si>
  <si>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</si>
  <si>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</si>
  <si>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</si>
  <si>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</si>
  <si>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</si>
  <si>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</si>
  <si>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</si>
  <si>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</si>
  <si>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</si>
  <si>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</si>
  <si>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</si>
  <si>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</si>
  <si>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</si>
  <si>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</si>
  <si>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</si>
  <si>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</si>
  <si>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</si>
  <si>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</si>
  <si>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</si>
  <si>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</si>
  <si>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</si>
  <si>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</si>
  <si>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</si>
  <si>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</si>
  <si>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</si>
  <si>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</si>
  <si>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</si>
  <si>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</si>
  <si>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</si>
  <si>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</si>
  <si>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</si>
  <si>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</si>
  <si>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</si>
  <si>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</si>
  <si>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</si>
  <si>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</si>
  <si>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</si>
  <si>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</si>
  <si>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</si>
  <si>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</si>
  <si>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</si>
  <si>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</si>
  <si>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</si>
  <si>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</si>
  <si>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</si>
  <si>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</si>
  <si>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</si>
  <si>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</si>
  <si>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</si>
  <si>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</si>
  <si>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</si>
  <si>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</si>
  <si>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</si>
  <si>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</si>
  <si>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</si>
  <si>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</si>
  <si>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</si>
  <si>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</si>
  <si>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</si>
  <si>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</si>
  <si>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</si>
  <si>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</si>
  <si>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</si>
  <si>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</si>
  <si>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</si>
  <si>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</si>
  <si>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</si>
  <si>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</si>
  <si>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</si>
  <si>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</si>
  <si>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</si>
  <si>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</si>
  <si>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</si>
  <si>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</si>
  <si>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</si>
  <si>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</si>
  <si>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</si>
  <si>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</si>
  <si>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</si>
  <si>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</si>
  <si>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</si>
  <si>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</si>
  <si>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</si>
  <si>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</si>
  <si>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</si>
  <si>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</si>
  <si>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</si>
  <si>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</si>
  <si>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</si>
  <si>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</si>
  <si>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</si>
  <si>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</si>
  <si>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</si>
  <si>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</si>
  <si>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</si>
  <si>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.</t>
  </si>
  <si>
    <t>012 016 4030</t>
  </si>
  <si>
    <t>012-016-4030</t>
  </si>
  <si>
    <t>January 2019 Payments</t>
  </si>
  <si>
    <t>462-38</t>
  </si>
  <si>
    <t>Pct 3 Asphalt Storage Tank</t>
  </si>
  <si>
    <t>12/5/18-1/4/19</t>
  </si>
  <si>
    <t>12/14/18-1/14/19</t>
  </si>
  <si>
    <t>12/12/18-1/11/19</t>
  </si>
  <si>
    <t>12/18/18 - 01/21/19</t>
  </si>
  <si>
    <t>12/19/18-01/18/19</t>
  </si>
  <si>
    <t>12/19/18 - 01/18/19</t>
  </si>
  <si>
    <t>12/14/18 - 01/16/19</t>
  </si>
  <si>
    <t>12/19/18 -01/18/19</t>
  </si>
  <si>
    <t>mult</t>
  </si>
  <si>
    <t>12/20/18 - 01/22/19</t>
  </si>
  <si>
    <t>12/19/18 - 01/23/19</t>
  </si>
  <si>
    <t>12/12/18 - 01/14/19</t>
  </si>
  <si>
    <t>12/13/18 - 01/16/19</t>
  </si>
  <si>
    <t>12/05/18 - 01/04/19</t>
  </si>
  <si>
    <t xml:space="preserve">12/19/18 - 01/18/19  </t>
  </si>
  <si>
    <t>12/19/2018 - 01/18/19</t>
  </si>
  <si>
    <t>12/19/18 - 12/18/19</t>
  </si>
  <si>
    <t>12/21/18-1/17/19</t>
  </si>
  <si>
    <t>12/19/18-1/18/19</t>
  </si>
  <si>
    <t>12/26/18-1/25/19</t>
  </si>
  <si>
    <t>12/26/18-1/28/19</t>
  </si>
  <si>
    <t>12/31/18-1/31/19</t>
  </si>
  <si>
    <t>1/1/19-1/31/19</t>
  </si>
  <si>
    <t>12/13/18-1/15/18</t>
  </si>
  <si>
    <t>12/15/18-1/15/19</t>
  </si>
  <si>
    <t>12/19/18-1/21/19</t>
  </si>
  <si>
    <t>12/28/18-1/28/19</t>
  </si>
  <si>
    <t>12/28/18-1/25/19</t>
  </si>
  <si>
    <t>1/7/19-2/4/19</t>
  </si>
  <si>
    <t>1/4/19-2/4/19</t>
  </si>
  <si>
    <t>1/4/19-2/3/19</t>
  </si>
  <si>
    <t>1/14/19-2/14/19</t>
  </si>
  <si>
    <t>1/11/19-2/11/19</t>
  </si>
  <si>
    <t>1/8/19-2/6/19</t>
  </si>
  <si>
    <t>12/6/18 - 01/08/19</t>
  </si>
  <si>
    <t>1/21/19-2/19/19</t>
  </si>
  <si>
    <t>01/18/19-2/18/19</t>
  </si>
  <si>
    <t>1/18/19-2/20/19</t>
  </si>
  <si>
    <t>1/23/19-2/20/19</t>
  </si>
  <si>
    <t>1/16/19-2/15/19</t>
  </si>
  <si>
    <t>162.08+</t>
  </si>
  <si>
    <t>1/14/19-2/13/19</t>
  </si>
  <si>
    <t>1/22/19-2/20/19</t>
  </si>
  <si>
    <t>1/25/19-2/27/19</t>
  </si>
  <si>
    <t>1/28/19-2/26/19</t>
  </si>
  <si>
    <t>1/31/19-2/27/19</t>
  </si>
  <si>
    <t>2/1/19-2/28/19</t>
  </si>
  <si>
    <t>1/17/19-2/27/19</t>
  </si>
  <si>
    <t>1/15/19-2/15/19</t>
  </si>
  <si>
    <t>1/15/19-2/13/19</t>
  </si>
  <si>
    <t>1/21/19-2/20/19</t>
  </si>
  <si>
    <t>1/28/19-2/25/19</t>
  </si>
  <si>
    <t>1/25/19-2/25/19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</si>
</sst>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14" fontId="0" fillId="0" borderId="0" xfId="0" applyNumberFormat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view="pageBreakPreview" zoomScaleSheetLayoutView="100" zoomScalePageLayoutView="0" workbookViewId="0" topLeftCell="A1">
      <pane xSplit="5" ySplit="3" topLeftCell="F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19" sqref="K19"/>
    </sheetView>
  </sheetViews>
  <sheetFormatPr defaultColWidth="8.796875" defaultRowHeight="15.75"/>
  <cols>
    <col min="1" max="1" width="10.8984375" style="5" bestFit="1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5.75" thickBot="1">
      <c r="B1" s="6" t="s">
        <v>7</v>
      </c>
      <c r="C1" s="6"/>
      <c r="F1" s="184">
        <v>2018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</row>
    <row r="2" spans="1:41" ht="15.75" thickBot="1">
      <c r="A2" s="19"/>
      <c r="B2" s="20"/>
      <c r="C2" s="20"/>
      <c r="D2" s="21"/>
      <c r="E2" s="22"/>
      <c r="F2" s="181" t="s">
        <v>110</v>
      </c>
      <c r="G2" s="182"/>
      <c r="H2" s="183"/>
      <c r="I2" s="181" t="s">
        <v>115</v>
      </c>
      <c r="J2" s="182"/>
      <c r="K2" s="183"/>
      <c r="L2" s="181" t="s">
        <v>116</v>
      </c>
      <c r="M2" s="182"/>
      <c r="N2" s="183"/>
      <c r="O2" s="181" t="s">
        <v>117</v>
      </c>
      <c r="P2" s="182"/>
      <c r="Q2" s="183"/>
      <c r="R2" s="181" t="s">
        <v>111</v>
      </c>
      <c r="S2" s="182"/>
      <c r="T2" s="183"/>
      <c r="U2" s="181" t="s">
        <v>118</v>
      </c>
      <c r="V2" s="182"/>
      <c r="W2" s="183"/>
      <c r="X2" s="181" t="s">
        <v>119</v>
      </c>
      <c r="Y2" s="182"/>
      <c r="Z2" s="183"/>
      <c r="AA2" s="181" t="s">
        <v>120</v>
      </c>
      <c r="AB2" s="182"/>
      <c r="AC2" s="183"/>
      <c r="AD2" s="181" t="s">
        <v>121</v>
      </c>
      <c r="AE2" s="182"/>
      <c r="AF2" s="183"/>
      <c r="AG2" s="181" t="s">
        <v>122</v>
      </c>
      <c r="AH2" s="182"/>
      <c r="AI2" s="183"/>
      <c r="AJ2" s="181" t="s">
        <v>123</v>
      </c>
      <c r="AK2" s="182"/>
      <c r="AL2" s="183"/>
      <c r="AM2" s="181" t="s">
        <v>124</v>
      </c>
      <c r="AN2" s="182"/>
      <c r="AO2" s="183"/>
    </row>
    <row r="3" spans="1:41" ht="31.5" thickBot="1">
      <c r="A3" s="131" t="s">
        <v>0</v>
      </c>
      <c r="B3" s="8" t="s">
        <v>1</v>
      </c>
      <c r="C3" s="120" t="s">
        <v>127</v>
      </c>
      <c r="D3" s="12" t="s">
        <v>61</v>
      </c>
      <c r="E3" s="142" t="s">
        <v>88</v>
      </c>
      <c r="F3" s="16" t="s">
        <v>112</v>
      </c>
      <c r="G3" s="1" t="s">
        <v>113</v>
      </c>
      <c r="H3" s="52" t="s">
        <v>114</v>
      </c>
      <c r="I3" s="16" t="s">
        <v>112</v>
      </c>
      <c r="J3" s="1" t="s">
        <v>113</v>
      </c>
      <c r="K3" s="52" t="s">
        <v>114</v>
      </c>
      <c r="L3" s="16" t="s">
        <v>112</v>
      </c>
      <c r="M3" s="1" t="s">
        <v>113</v>
      </c>
      <c r="N3" s="52" t="s">
        <v>114</v>
      </c>
      <c r="O3" s="16" t="s">
        <v>112</v>
      </c>
      <c r="P3" s="1" t="s">
        <v>113</v>
      </c>
      <c r="Q3" s="52" t="s">
        <v>114</v>
      </c>
      <c r="R3" s="16" t="s">
        <v>112</v>
      </c>
      <c r="S3" s="1" t="s">
        <v>113</v>
      </c>
      <c r="T3" s="52" t="s">
        <v>114</v>
      </c>
      <c r="U3" s="16" t="s">
        <v>112</v>
      </c>
      <c r="V3" s="1" t="s">
        <v>113</v>
      </c>
      <c r="W3" s="52" t="s">
        <v>114</v>
      </c>
      <c r="X3" s="16" t="s">
        <v>112</v>
      </c>
      <c r="Y3" s="1" t="s">
        <v>113</v>
      </c>
      <c r="Z3" s="52" t="s">
        <v>114</v>
      </c>
      <c r="AA3" s="16" t="s">
        <v>112</v>
      </c>
      <c r="AB3" s="1" t="s">
        <v>113</v>
      </c>
      <c r="AC3" s="17" t="s">
        <v>114</v>
      </c>
      <c r="AD3" s="16" t="s">
        <v>112</v>
      </c>
      <c r="AE3" s="1" t="s">
        <v>113</v>
      </c>
      <c r="AF3" s="17" t="s">
        <v>114</v>
      </c>
      <c r="AG3" s="16" t="s">
        <v>112</v>
      </c>
      <c r="AH3" s="1" t="s">
        <v>113</v>
      </c>
      <c r="AI3" s="17" t="s">
        <v>114</v>
      </c>
      <c r="AJ3" s="16" t="s">
        <v>112</v>
      </c>
      <c r="AK3" s="1" t="s">
        <v>113</v>
      </c>
      <c r="AL3" s="17" t="s">
        <v>114</v>
      </c>
      <c r="AM3" s="16" t="s">
        <v>112</v>
      </c>
      <c r="AN3" s="1" t="s">
        <v>113</v>
      </c>
      <c r="AO3" s="17" t="s">
        <v>114</v>
      </c>
    </row>
    <row r="4" spans="1:41" ht="49.5" customHeight="1">
      <c r="A4" s="132" t="s">
        <v>62</v>
      </c>
      <c r="B4" s="9" t="s">
        <v>106</v>
      </c>
      <c r="C4" s="135">
        <v>408</v>
      </c>
      <c r="D4" s="13" t="s">
        <v>72</v>
      </c>
      <c r="E4" s="138" t="s">
        <v>84</v>
      </c>
      <c r="F4" s="62" t="s">
        <v>219</v>
      </c>
      <c r="G4" s="15">
        <v>1300</v>
      </c>
      <c r="H4" s="53">
        <v>87.81</v>
      </c>
      <c r="I4" s="62" t="s">
        <v>246</v>
      </c>
      <c r="J4" s="15">
        <v>1150</v>
      </c>
      <c r="K4" s="53">
        <v>87.81</v>
      </c>
      <c r="L4" s="62"/>
      <c r="M4" s="15"/>
      <c r="N4" s="53"/>
      <c r="O4" s="62"/>
      <c r="P4" s="15"/>
      <c r="Q4" s="53"/>
      <c r="R4" s="91"/>
      <c r="S4" s="15"/>
      <c r="T4" s="53"/>
      <c r="U4" s="62"/>
      <c r="V4" s="15"/>
      <c r="W4" s="53"/>
      <c r="X4" s="62"/>
      <c r="Y4" s="15"/>
      <c r="Z4" s="53"/>
      <c r="AA4" s="100"/>
      <c r="AB4" s="15"/>
      <c r="AC4" s="18"/>
      <c r="AD4" s="100"/>
      <c r="AE4" s="15"/>
      <c r="AF4" s="18"/>
      <c r="AG4" s="62"/>
      <c r="AH4" s="15"/>
      <c r="AI4" s="18"/>
      <c r="AM4" s="100"/>
      <c r="AN4" s="15"/>
      <c r="AO4" s="18"/>
    </row>
    <row r="5" spans="1:41" ht="49.5" customHeight="1">
      <c r="A5" s="133" t="s">
        <v>43</v>
      </c>
      <c r="B5" s="10" t="s">
        <v>3</v>
      </c>
      <c r="C5" s="135">
        <v>408</v>
      </c>
      <c r="D5" s="14" t="s">
        <v>71</v>
      </c>
      <c r="E5" s="138" t="s">
        <v>83</v>
      </c>
      <c r="F5" s="62" t="s">
        <v>213</v>
      </c>
      <c r="G5" s="15">
        <v>7740</v>
      </c>
      <c r="H5" s="53">
        <v>53.99</v>
      </c>
      <c r="I5" s="62" t="s">
        <v>246</v>
      </c>
      <c r="J5" s="15">
        <v>6150</v>
      </c>
      <c r="K5" s="53">
        <v>49.56</v>
      </c>
      <c r="L5" s="62"/>
      <c r="M5" s="15"/>
      <c r="N5" s="53"/>
      <c r="O5" s="62"/>
      <c r="P5" s="15"/>
      <c r="Q5" s="53"/>
      <c r="R5" s="91"/>
      <c r="S5" s="15"/>
      <c r="T5" s="53"/>
      <c r="U5" s="62"/>
      <c r="V5" s="15"/>
      <c r="W5" s="53"/>
      <c r="X5" s="62"/>
      <c r="Y5" s="15"/>
      <c r="Z5" s="53"/>
      <c r="AA5" s="100"/>
      <c r="AB5" s="15"/>
      <c r="AC5" s="18"/>
      <c r="AD5" s="100"/>
      <c r="AE5" s="15"/>
      <c r="AF5" s="18"/>
      <c r="AG5" s="100"/>
      <c r="AH5" s="15"/>
      <c r="AI5" s="18"/>
      <c r="AJ5" s="67"/>
      <c r="AK5" s="15"/>
      <c r="AL5" s="18"/>
      <c r="AM5" s="100"/>
      <c r="AN5" s="15"/>
      <c r="AO5" s="18"/>
    </row>
    <row r="6" spans="1:41" ht="49.5" customHeight="1">
      <c r="A6" s="133" t="s">
        <v>31</v>
      </c>
      <c r="B6" s="10" t="s">
        <v>4</v>
      </c>
      <c r="C6" s="135">
        <v>408</v>
      </c>
      <c r="D6" s="14" t="s">
        <v>74</v>
      </c>
      <c r="E6" s="138" t="s">
        <v>82</v>
      </c>
      <c r="F6" s="67" t="s">
        <v>212</v>
      </c>
      <c r="G6" s="15">
        <v>683</v>
      </c>
      <c r="H6" s="53">
        <v>123.57</v>
      </c>
      <c r="I6" s="62" t="s">
        <v>244</v>
      </c>
      <c r="J6" s="15">
        <v>937</v>
      </c>
      <c r="K6" s="53">
        <v>157.62</v>
      </c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100"/>
      <c r="AB6" s="15"/>
      <c r="AC6" s="18"/>
      <c r="AD6" s="100"/>
      <c r="AE6" s="15"/>
      <c r="AF6" s="18"/>
      <c r="AG6" s="100"/>
      <c r="AH6" s="15"/>
      <c r="AI6" s="18"/>
      <c r="AJ6" s="62"/>
      <c r="AK6" s="15"/>
      <c r="AL6" s="18"/>
      <c r="AM6" s="100"/>
      <c r="AN6" s="15"/>
      <c r="AO6" s="18"/>
    </row>
    <row r="7" spans="1:41" ht="49.5" customHeight="1">
      <c r="A7" s="133" t="s">
        <v>30</v>
      </c>
      <c r="B7" s="10" t="s">
        <v>11</v>
      </c>
      <c r="C7" s="135">
        <v>408</v>
      </c>
      <c r="D7" s="14" t="s">
        <v>73</v>
      </c>
      <c r="E7" s="138" t="s">
        <v>81</v>
      </c>
      <c r="F7" s="62" t="s">
        <v>215</v>
      </c>
      <c r="G7" s="62">
        <f>19600+258860</f>
        <v>278460</v>
      </c>
      <c r="H7" s="53">
        <v>2412.72</v>
      </c>
      <c r="I7" s="62" t="s">
        <v>215</v>
      </c>
      <c r="J7" s="62">
        <f>181000+275000</f>
        <v>456000</v>
      </c>
      <c r="K7" s="53">
        <v>2418.19</v>
      </c>
      <c r="L7" s="62"/>
      <c r="M7" s="62"/>
      <c r="N7" s="53"/>
      <c r="O7" s="62"/>
      <c r="P7" s="62"/>
      <c r="Q7" s="53"/>
      <c r="R7" s="62"/>
      <c r="S7" s="62"/>
      <c r="T7" s="53"/>
      <c r="U7" s="62"/>
      <c r="V7" s="62"/>
      <c r="W7" s="53"/>
      <c r="X7" s="62"/>
      <c r="Y7" s="62"/>
      <c r="Z7" s="53"/>
      <c r="AA7" s="15"/>
      <c r="AB7" s="15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3" t="s">
        <v>30</v>
      </c>
      <c r="B8" s="10" t="s">
        <v>11</v>
      </c>
      <c r="C8" s="135">
        <v>408</v>
      </c>
      <c r="D8" s="14" t="s">
        <v>78</v>
      </c>
      <c r="E8" s="138" t="s">
        <v>86</v>
      </c>
      <c r="F8" s="62" t="s">
        <v>216</v>
      </c>
      <c r="G8" s="15">
        <v>39200</v>
      </c>
      <c r="H8" s="53">
        <v>4601.82</v>
      </c>
      <c r="I8" s="62" t="s">
        <v>249</v>
      </c>
      <c r="J8" s="15">
        <v>41440</v>
      </c>
      <c r="K8" s="53">
        <v>4929.22</v>
      </c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100"/>
      <c r="AB8" s="15"/>
      <c r="AC8" s="18"/>
      <c r="AD8" s="100"/>
      <c r="AE8" s="15"/>
      <c r="AF8" s="18"/>
      <c r="AG8" s="100"/>
      <c r="AH8" s="15"/>
      <c r="AI8" s="18"/>
      <c r="AJ8" s="62"/>
      <c r="AK8" s="15"/>
      <c r="AL8" s="18"/>
      <c r="AM8" s="100"/>
      <c r="AN8" s="15"/>
      <c r="AO8" s="18"/>
    </row>
    <row r="9" spans="1:41" ht="42.75" customHeight="1">
      <c r="A9" s="133" t="s">
        <v>31</v>
      </c>
      <c r="B9" s="10" t="s">
        <v>5</v>
      </c>
      <c r="C9" s="135">
        <v>408</v>
      </c>
      <c r="D9" s="14" t="s">
        <v>76</v>
      </c>
      <c r="E9" s="138" t="s">
        <v>84</v>
      </c>
      <c r="F9" s="145" t="s">
        <v>218</v>
      </c>
      <c r="G9" s="170">
        <v>11300</v>
      </c>
      <c r="H9" s="54">
        <v>114.5</v>
      </c>
      <c r="I9" s="62" t="s">
        <v>248</v>
      </c>
      <c r="J9" s="15">
        <v>15300</v>
      </c>
      <c r="K9" s="53">
        <v>133.73</v>
      </c>
      <c r="L9" s="62"/>
      <c r="M9" s="15"/>
      <c r="N9" s="53"/>
      <c r="O9" s="67"/>
      <c r="P9" s="15"/>
      <c r="Q9" s="53"/>
      <c r="R9" s="91"/>
      <c r="S9" s="55"/>
      <c r="U9" s="62"/>
      <c r="V9" s="15"/>
      <c r="W9" s="53"/>
      <c r="X9" s="67"/>
      <c r="Y9" s="15"/>
      <c r="Z9" s="53"/>
      <c r="AA9" s="100"/>
      <c r="AB9" s="15"/>
      <c r="AC9" s="18"/>
      <c r="AD9" s="100"/>
      <c r="AE9" s="15"/>
      <c r="AF9" s="18"/>
      <c r="AG9" s="100"/>
      <c r="AH9" s="15"/>
      <c r="AI9" s="18"/>
      <c r="AJ9" s="67"/>
      <c r="AK9" s="15"/>
      <c r="AL9" s="18"/>
      <c r="AM9" s="100"/>
      <c r="AN9" s="15"/>
      <c r="AO9" s="18"/>
    </row>
    <row r="10" spans="1:41" ht="49.5" customHeight="1">
      <c r="A10" s="133" t="s">
        <v>31</v>
      </c>
      <c r="B10" s="10" t="s">
        <v>5</v>
      </c>
      <c r="C10" s="135">
        <v>408</v>
      </c>
      <c r="D10" s="14" t="s">
        <v>75</v>
      </c>
      <c r="E10" s="138" t="s">
        <v>87</v>
      </c>
      <c r="F10" s="67" t="s">
        <v>217</v>
      </c>
      <c r="G10" s="15">
        <v>21000</v>
      </c>
      <c r="H10" s="53">
        <v>2763.36</v>
      </c>
      <c r="I10" s="62" t="s">
        <v>245</v>
      </c>
      <c r="J10" s="15">
        <v>22200</v>
      </c>
      <c r="K10" s="53">
        <v>2895.24</v>
      </c>
      <c r="L10" s="62"/>
      <c r="M10" s="15"/>
      <c r="N10" s="53"/>
      <c r="O10" s="62"/>
      <c r="P10" s="15"/>
      <c r="Q10" s="53"/>
      <c r="R10" s="91"/>
      <c r="S10" s="15"/>
      <c r="T10" s="53"/>
      <c r="U10" s="62"/>
      <c r="V10" s="15"/>
      <c r="W10" s="53"/>
      <c r="X10" s="62"/>
      <c r="Y10" s="15"/>
      <c r="Z10" s="53"/>
      <c r="AA10" s="100"/>
      <c r="AB10" s="15"/>
      <c r="AC10" s="18"/>
      <c r="AD10" s="100"/>
      <c r="AE10" s="15"/>
      <c r="AF10" s="18"/>
      <c r="AG10" s="100"/>
      <c r="AH10" s="15"/>
      <c r="AI10" s="18"/>
      <c r="AJ10" s="62"/>
      <c r="AK10" s="15"/>
      <c r="AL10" s="73"/>
      <c r="AM10" s="100"/>
      <c r="AN10" s="15"/>
      <c r="AO10" s="18"/>
    </row>
    <row r="11" spans="1:41" ht="81.75" customHeight="1">
      <c r="A11" s="133" t="s">
        <v>203</v>
      </c>
      <c r="B11" s="10" t="s">
        <v>196</v>
      </c>
      <c r="C11" s="135">
        <v>408</v>
      </c>
      <c r="D11" s="14" t="s">
        <v>77</v>
      </c>
      <c r="E11" s="138" t="s">
        <v>85</v>
      </c>
      <c r="F11" s="67" t="s">
        <v>212</v>
      </c>
      <c r="G11" s="65">
        <f>20200+2600</f>
        <v>22800</v>
      </c>
      <c r="H11" s="53">
        <v>2915.02</v>
      </c>
      <c r="I11" s="62" t="s">
        <v>244</v>
      </c>
      <c r="J11" s="15">
        <f>23200+3400</f>
        <v>26600</v>
      </c>
      <c r="K11" s="53">
        <v>3284.09</v>
      </c>
      <c r="L11" s="62"/>
      <c r="M11" s="15"/>
      <c r="N11" s="53"/>
      <c r="O11" s="62"/>
      <c r="P11" s="15"/>
      <c r="Q11" s="53"/>
      <c r="R11" s="91"/>
      <c r="S11" s="15"/>
      <c r="T11" s="53"/>
      <c r="U11" s="62"/>
      <c r="V11" s="15"/>
      <c r="W11" s="53"/>
      <c r="X11" s="62"/>
      <c r="Y11" s="15"/>
      <c r="Z11" s="53"/>
      <c r="AA11" s="100"/>
      <c r="AB11" s="15"/>
      <c r="AC11" s="18"/>
      <c r="AD11" s="100"/>
      <c r="AE11" s="15"/>
      <c r="AF11" s="18"/>
      <c r="AG11" s="100"/>
      <c r="AH11" s="15"/>
      <c r="AI11" s="18"/>
      <c r="AJ11" s="62"/>
      <c r="AK11" s="15"/>
      <c r="AL11" s="18"/>
      <c r="AM11" s="100"/>
      <c r="AN11" s="15"/>
      <c r="AO11" s="18"/>
    </row>
    <row r="12" spans="1:41" ht="30" customHeight="1">
      <c r="A12" s="133" t="s">
        <v>182</v>
      </c>
      <c r="B12" s="10" t="s">
        <v>93</v>
      </c>
      <c r="C12" s="135">
        <v>408</v>
      </c>
      <c r="D12" s="14" t="s">
        <v>95</v>
      </c>
      <c r="E12" s="138"/>
      <c r="F12" s="65" t="s">
        <v>212</v>
      </c>
      <c r="G12" s="15">
        <f>449+670</f>
        <v>1119</v>
      </c>
      <c r="H12" s="53">
        <v>156.89</v>
      </c>
      <c r="I12" s="62" t="s">
        <v>244</v>
      </c>
      <c r="J12" s="15">
        <f>493+640</f>
        <v>1133</v>
      </c>
      <c r="K12" s="53" t="s">
        <v>247</v>
      </c>
      <c r="L12" s="62"/>
      <c r="M12" s="15"/>
      <c r="N12" s="53"/>
      <c r="O12" s="62"/>
      <c r="P12" s="15"/>
      <c r="Q12" s="53"/>
      <c r="R12" s="91"/>
      <c r="S12" s="15"/>
      <c r="T12" s="53"/>
      <c r="U12" s="62"/>
      <c r="V12" s="15"/>
      <c r="W12" s="53"/>
      <c r="X12" s="62"/>
      <c r="Y12" s="15"/>
      <c r="Z12" s="53"/>
      <c r="AA12" s="100"/>
      <c r="AB12" s="15"/>
      <c r="AC12" s="18"/>
      <c r="AD12" s="100"/>
      <c r="AE12" s="15"/>
      <c r="AF12" s="18"/>
      <c r="AG12" s="100"/>
      <c r="AH12" s="15"/>
      <c r="AI12" s="18"/>
      <c r="AJ12" s="62"/>
      <c r="AK12" s="15"/>
      <c r="AL12" s="18"/>
      <c r="AM12" s="100"/>
      <c r="AN12" s="15"/>
      <c r="AO12" s="18"/>
    </row>
    <row r="13" spans="1:41" ht="49.5" customHeight="1">
      <c r="A13" s="133" t="s">
        <v>99</v>
      </c>
      <c r="B13" s="11" t="s">
        <v>107</v>
      </c>
      <c r="C13" s="136">
        <v>408</v>
      </c>
      <c r="D13" s="14" t="s">
        <v>100</v>
      </c>
      <c r="E13" s="138" t="s">
        <v>101</v>
      </c>
      <c r="F13" s="62" t="s">
        <v>214</v>
      </c>
      <c r="G13" s="15">
        <v>120</v>
      </c>
      <c r="H13" s="53">
        <v>30.63</v>
      </c>
      <c r="I13" s="62" t="s">
        <v>244</v>
      </c>
      <c r="J13" s="15">
        <v>70</v>
      </c>
      <c r="K13" s="53">
        <v>24.04</v>
      </c>
      <c r="L13" s="62"/>
      <c r="M13" s="15"/>
      <c r="N13" s="53"/>
      <c r="O13" s="65"/>
      <c r="P13" s="15"/>
      <c r="Q13" s="53"/>
      <c r="R13" s="91"/>
      <c r="S13" s="15"/>
      <c r="T13" s="53"/>
      <c r="U13" s="62"/>
      <c r="V13" s="15"/>
      <c r="W13" s="53"/>
      <c r="X13" s="62"/>
      <c r="Y13" s="15"/>
      <c r="Z13" s="53"/>
      <c r="AA13" s="100"/>
      <c r="AB13" s="15"/>
      <c r="AC13" s="18"/>
      <c r="AD13" s="100"/>
      <c r="AE13" s="15"/>
      <c r="AF13" s="18"/>
      <c r="AG13" s="100"/>
      <c r="AH13" s="15"/>
      <c r="AI13" s="18"/>
      <c r="AJ13" s="62"/>
      <c r="AK13" s="15"/>
      <c r="AL13" s="18"/>
      <c r="AM13" s="100"/>
      <c r="AN13" s="15"/>
      <c r="AO13" s="18"/>
    </row>
    <row r="14" spans="1:41" ht="30.75" customHeight="1">
      <c r="A14" s="133" t="s">
        <v>105</v>
      </c>
      <c r="B14" s="10" t="s">
        <v>104</v>
      </c>
      <c r="C14" s="136">
        <v>408</v>
      </c>
      <c r="D14" s="14" t="s">
        <v>102</v>
      </c>
      <c r="E14" s="139" t="s">
        <v>103</v>
      </c>
      <c r="F14" s="65" t="s">
        <v>211</v>
      </c>
      <c r="G14" s="15">
        <v>309</v>
      </c>
      <c r="H14" s="53">
        <v>120.34</v>
      </c>
      <c r="I14" s="62" t="s">
        <v>244</v>
      </c>
      <c r="J14" s="15">
        <f>336+40</f>
        <v>376</v>
      </c>
      <c r="K14" s="53">
        <v>128.69</v>
      </c>
      <c r="L14" s="62"/>
      <c r="M14" s="15"/>
      <c r="N14" s="53"/>
      <c r="O14" s="65"/>
      <c r="P14" s="15"/>
      <c r="Q14" s="53"/>
      <c r="R14" s="91"/>
      <c r="S14" s="15"/>
      <c r="T14" s="53"/>
      <c r="U14" s="62"/>
      <c r="V14" s="15"/>
      <c r="W14" s="53"/>
      <c r="X14" s="66"/>
      <c r="Y14" s="15"/>
      <c r="Z14" s="53"/>
      <c r="AA14" s="101"/>
      <c r="AB14" s="15"/>
      <c r="AC14" s="18"/>
      <c r="AD14" s="100"/>
      <c r="AE14" s="15"/>
      <c r="AF14" s="18"/>
      <c r="AG14" s="100"/>
      <c r="AH14" s="15"/>
      <c r="AI14" s="18"/>
      <c r="AJ14" s="62"/>
      <c r="AK14" s="15"/>
      <c r="AL14" s="18"/>
      <c r="AM14" s="100"/>
      <c r="AN14" s="15"/>
      <c r="AO14" s="18"/>
    </row>
    <row r="15" spans="1:41" ht="49.5" customHeight="1">
      <c r="A15" s="134" t="s">
        <v>31</v>
      </c>
      <c r="B15" s="56" t="s">
        <v>197</v>
      </c>
      <c r="C15" s="137">
        <v>408</v>
      </c>
      <c r="D15" s="57" t="s">
        <v>109</v>
      </c>
      <c r="E15" s="140" t="s">
        <v>103</v>
      </c>
      <c r="F15" s="65" t="s">
        <v>212</v>
      </c>
      <c r="G15" s="58">
        <f>889+2720</f>
        <v>3609</v>
      </c>
      <c r="H15" s="60">
        <v>217.15</v>
      </c>
      <c r="I15" s="62" t="s">
        <v>244</v>
      </c>
      <c r="J15" s="58">
        <f>1056+3500</f>
        <v>4556</v>
      </c>
      <c r="K15" s="60">
        <v>241.5</v>
      </c>
      <c r="L15" s="62"/>
      <c r="M15" s="58"/>
      <c r="N15" s="60"/>
      <c r="O15" s="65"/>
      <c r="P15" s="58"/>
      <c r="Q15" s="60"/>
      <c r="R15" s="91"/>
      <c r="S15" s="58"/>
      <c r="T15" s="60"/>
      <c r="U15" s="62"/>
      <c r="V15" s="58"/>
      <c r="W15" s="60"/>
      <c r="X15" s="66"/>
      <c r="Y15" s="58"/>
      <c r="Z15" s="60"/>
      <c r="AA15" s="101"/>
      <c r="AB15" s="58"/>
      <c r="AC15" s="59"/>
      <c r="AD15" s="101"/>
      <c r="AE15" s="58"/>
      <c r="AF15" s="59"/>
      <c r="AG15" s="100"/>
      <c r="AH15" s="58"/>
      <c r="AI15" s="59"/>
      <c r="AJ15" s="62"/>
      <c r="AK15" s="58"/>
      <c r="AL15" s="59"/>
      <c r="AM15" s="100"/>
      <c r="AN15" s="58"/>
      <c r="AO15" s="59"/>
    </row>
    <row r="16" spans="1:41" s="161" customFormat="1" ht="49.5" customHeight="1">
      <c r="A16" s="147" t="s">
        <v>31</v>
      </c>
      <c r="B16" s="148" t="s">
        <v>175</v>
      </c>
      <c r="C16" s="149">
        <v>408</v>
      </c>
      <c r="D16" s="150" t="s">
        <v>176</v>
      </c>
      <c r="E16" s="151" t="s">
        <v>85</v>
      </c>
      <c r="F16" s="152"/>
      <c r="G16" s="153"/>
      <c r="H16" s="154"/>
      <c r="I16" s="155"/>
      <c r="J16" s="156"/>
      <c r="K16" s="157"/>
      <c r="L16" s="155"/>
      <c r="M16" s="156"/>
      <c r="N16" s="172"/>
      <c r="O16" s="155"/>
      <c r="P16" s="156"/>
      <c r="Q16" s="157"/>
      <c r="R16" s="155"/>
      <c r="S16" s="156"/>
      <c r="T16" s="157"/>
      <c r="U16" s="152"/>
      <c r="V16" s="153"/>
      <c r="W16" s="154"/>
      <c r="X16" s="152"/>
      <c r="Y16" s="153"/>
      <c r="Z16" s="154"/>
      <c r="AA16" s="158"/>
      <c r="AB16" s="153"/>
      <c r="AC16" s="159"/>
      <c r="AD16" s="160"/>
      <c r="AE16" s="153"/>
      <c r="AF16" s="156"/>
      <c r="AG16" s="158"/>
      <c r="AH16" s="153"/>
      <c r="AI16" s="159"/>
      <c r="AJ16" s="152"/>
      <c r="AK16" s="153"/>
      <c r="AL16" s="159"/>
      <c r="AM16" s="158"/>
      <c r="AN16" s="153"/>
      <c r="AO16" s="159"/>
    </row>
    <row r="17" spans="1:42" s="161" customFormat="1" ht="30.75">
      <c r="A17" s="162" t="s">
        <v>31</v>
      </c>
      <c r="B17" s="162" t="s">
        <v>173</v>
      </c>
      <c r="C17" s="163">
        <v>408</v>
      </c>
      <c r="D17" s="162" t="s">
        <v>174</v>
      </c>
      <c r="E17" s="164" t="s">
        <v>103</v>
      </c>
      <c r="F17" s="160"/>
      <c r="G17" s="156"/>
      <c r="H17" s="157"/>
      <c r="I17" s="160"/>
      <c r="J17" s="156"/>
      <c r="K17" s="157"/>
      <c r="L17" s="160"/>
      <c r="M17" s="156"/>
      <c r="N17" s="157"/>
      <c r="O17" s="160"/>
      <c r="P17" s="156"/>
      <c r="Q17" s="157"/>
      <c r="R17" s="165"/>
      <c r="S17" s="166"/>
      <c r="T17" s="157"/>
      <c r="U17" s="160"/>
      <c r="V17" s="156"/>
      <c r="W17" s="157"/>
      <c r="X17" s="155"/>
      <c r="Y17" s="156"/>
      <c r="Z17" s="157"/>
      <c r="AA17" s="160"/>
      <c r="AB17" s="156"/>
      <c r="AC17" s="156"/>
      <c r="AD17" s="160"/>
      <c r="AE17" s="156"/>
      <c r="AF17" s="156"/>
      <c r="AG17" s="160"/>
      <c r="AH17" s="156"/>
      <c r="AI17" s="156"/>
      <c r="AJ17" s="155"/>
      <c r="AK17" s="156"/>
      <c r="AL17" s="156"/>
      <c r="AM17" s="167"/>
      <c r="AN17" s="156"/>
      <c r="AO17" s="156"/>
      <c r="AP17" s="168"/>
    </row>
    <row r="18" spans="1:41" ht="30.75">
      <c r="A18" s="106" t="s">
        <v>31</v>
      </c>
      <c r="B18" s="146" t="s">
        <v>198</v>
      </c>
      <c r="C18" s="107">
        <v>408</v>
      </c>
      <c r="D18" s="106" t="s">
        <v>178</v>
      </c>
      <c r="E18" s="141" t="s">
        <v>83</v>
      </c>
      <c r="F18" s="65" t="s">
        <v>212</v>
      </c>
      <c r="G18" s="15">
        <v>820</v>
      </c>
      <c r="H18" s="61">
        <v>189.5</v>
      </c>
      <c r="I18" s="62" t="s">
        <v>244</v>
      </c>
      <c r="J18" s="15">
        <f>1000+30</f>
        <v>1030</v>
      </c>
      <c r="K18" s="61">
        <v>214.45</v>
      </c>
      <c r="L18" s="62"/>
      <c r="M18" s="15"/>
      <c r="N18" s="61"/>
      <c r="O18" s="65"/>
      <c r="P18" s="15"/>
      <c r="Q18" s="61"/>
      <c r="R18" s="91"/>
      <c r="S18" s="15"/>
      <c r="T18" s="61"/>
      <c r="U18" s="62"/>
      <c r="V18" s="15"/>
      <c r="W18" s="61"/>
      <c r="X18" s="66"/>
      <c r="Y18" s="15"/>
      <c r="Z18" s="61"/>
      <c r="AA18" s="100"/>
      <c r="AB18" s="15"/>
      <c r="AC18" s="15"/>
      <c r="AD18" s="101"/>
      <c r="AE18" s="15"/>
      <c r="AF18" s="15"/>
      <c r="AG18" s="65"/>
      <c r="AH18" s="15"/>
      <c r="AI18" s="15"/>
      <c r="AJ18" s="62"/>
      <c r="AK18" s="15"/>
      <c r="AL18" s="15"/>
      <c r="AM18" s="100"/>
      <c r="AN18" s="15"/>
      <c r="AO18" s="15"/>
    </row>
    <row r="19" ht="15">
      <c r="F19" t="s">
        <v>94</v>
      </c>
    </row>
  </sheetData>
  <sheetProtection/>
  <mergeCells count="14">
    <mergeCell ref="AJ2:AL2"/>
    <mergeCell ref="AM2:AO2"/>
    <mergeCell ref="F2:H2"/>
    <mergeCell ref="I2:K2"/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Electric'!X10)</f>
        <v>0</v>
      </c>
      <c r="D3" s="30" t="s">
        <v>135</v>
      </c>
      <c r="E3" s="2" t="s">
        <v>136</v>
      </c>
      <c r="F3" s="31">
        <f>('Misc Electric'!Y10)</f>
        <v>0</v>
      </c>
      <c r="G3" s="32" t="s">
        <v>125</v>
      </c>
      <c r="H3" s="33">
        <f>SUM('Misc Electric'!Z10)</f>
        <v>0</v>
      </c>
    </row>
    <row r="4" spans="1:8" ht="15">
      <c r="A4" s="28" t="s">
        <v>134</v>
      </c>
      <c r="B4" s="29" t="s">
        <v>137</v>
      </c>
      <c r="C4" s="35">
        <f>('Misc Electric'!X11)</f>
        <v>0</v>
      </c>
      <c r="D4" s="30" t="s">
        <v>138</v>
      </c>
      <c r="E4" s="2" t="s">
        <v>136</v>
      </c>
      <c r="F4" s="31">
        <f>('Misc Electric'!Y11)</f>
        <v>0</v>
      </c>
      <c r="G4" s="32" t="s">
        <v>125</v>
      </c>
      <c r="H4" s="33">
        <f>SUM('Misc Electric'!Z11)</f>
        <v>0</v>
      </c>
    </row>
    <row r="5" spans="1:8" ht="15">
      <c r="A5" s="28" t="s">
        <v>134</v>
      </c>
      <c r="B5" s="29" t="s">
        <v>139</v>
      </c>
      <c r="C5" s="35">
        <f>('Misc Electric'!X12)</f>
        <v>0</v>
      </c>
      <c r="D5" s="30" t="s">
        <v>140</v>
      </c>
      <c r="E5" s="2" t="s">
        <v>136</v>
      </c>
      <c r="F5" s="31">
        <f>('Misc Electric'!Y12)</f>
        <v>0</v>
      </c>
      <c r="G5" s="32" t="s">
        <v>125</v>
      </c>
      <c r="H5" s="33">
        <f>SUM('Misc Electric'!Z12)</f>
        <v>0</v>
      </c>
    </row>
    <row r="6" spans="1:8" ht="15">
      <c r="A6" s="28" t="s">
        <v>7</v>
      </c>
      <c r="B6" s="29" t="s">
        <v>102</v>
      </c>
      <c r="C6" s="35">
        <f>('City of Jasper'!X14)</f>
        <v>0</v>
      </c>
      <c r="D6" s="30" t="s">
        <v>141</v>
      </c>
      <c r="E6" s="2" t="s">
        <v>142</v>
      </c>
      <c r="F6" s="31">
        <f>('City of Jasper'!Y14)</f>
        <v>0</v>
      </c>
      <c r="G6" s="32" t="s">
        <v>143</v>
      </c>
      <c r="H6" s="33">
        <f>SUM('City of Jasper'!Z14)</f>
        <v>0</v>
      </c>
    </row>
    <row r="7" spans="1:8" ht="15">
      <c r="A7" s="38" t="s">
        <v>7</v>
      </c>
      <c r="B7" s="37" t="s">
        <v>174</v>
      </c>
      <c r="C7" s="35">
        <f>('City of Jasper'!X17)</f>
        <v>0</v>
      </c>
      <c r="D7" s="41" t="s">
        <v>173</v>
      </c>
      <c r="E7" s="42" t="s">
        <v>142</v>
      </c>
      <c r="F7" s="31">
        <f>SUM('City of Jasper'!Y17)</f>
        <v>0</v>
      </c>
      <c r="G7" s="44" t="s">
        <v>143</v>
      </c>
      <c r="H7" s="33">
        <f>SUM('City of Jasper'!Z17)</f>
        <v>0</v>
      </c>
    </row>
    <row r="8" spans="1:8" ht="15">
      <c r="A8" s="28" t="s">
        <v>7</v>
      </c>
      <c r="B8" s="29" t="s">
        <v>73</v>
      </c>
      <c r="C8" s="35">
        <f>('City of Jasper'!X7)</f>
        <v>0</v>
      </c>
      <c r="D8" s="30" t="s">
        <v>138</v>
      </c>
      <c r="E8" s="2" t="s">
        <v>144</v>
      </c>
      <c r="F8" s="31">
        <f>('City of Jasper'!Y7)</f>
        <v>0</v>
      </c>
      <c r="G8" s="32" t="s">
        <v>126</v>
      </c>
      <c r="H8" s="33">
        <f>SUM('City of Jasper'!Z7)</f>
        <v>0</v>
      </c>
    </row>
    <row r="9" spans="1:8" ht="15">
      <c r="A9" s="28" t="s">
        <v>7</v>
      </c>
      <c r="B9" s="29" t="s">
        <v>100</v>
      </c>
      <c r="C9" s="35">
        <f>('City of Jasper'!X13)</f>
        <v>0</v>
      </c>
      <c r="D9" s="30" t="s">
        <v>145</v>
      </c>
      <c r="E9" s="2" t="s">
        <v>142</v>
      </c>
      <c r="F9" s="31">
        <f>('City of Jasper'!Y13)</f>
        <v>0</v>
      </c>
      <c r="G9" s="32" t="s">
        <v>143</v>
      </c>
      <c r="H9" s="33">
        <f>SUM('City of Jasper'!Z13)</f>
        <v>0</v>
      </c>
    </row>
    <row r="10" spans="1:8" ht="15">
      <c r="A10" s="28" t="s">
        <v>7</v>
      </c>
      <c r="B10" s="29" t="s">
        <v>95</v>
      </c>
      <c r="C10" s="35">
        <f>('City of Jasper'!X12)</f>
        <v>0</v>
      </c>
      <c r="D10" s="30" t="s">
        <v>146</v>
      </c>
      <c r="E10" s="2" t="s">
        <v>142</v>
      </c>
      <c r="F10" s="31">
        <f>('City of Jasper'!Y12)</f>
        <v>0</v>
      </c>
      <c r="G10" s="32" t="s">
        <v>143</v>
      </c>
      <c r="H10" s="33">
        <f>SUM('City of Jasper'!Z12)</f>
        <v>0</v>
      </c>
    </row>
    <row r="11" spans="1:8" ht="15">
      <c r="A11" s="28" t="s">
        <v>7</v>
      </c>
      <c r="B11" s="29" t="s">
        <v>72</v>
      </c>
      <c r="C11" s="35">
        <f>('City of Jasper'!X4)</f>
        <v>0</v>
      </c>
      <c r="D11" s="30" t="s">
        <v>147</v>
      </c>
      <c r="E11" s="2" t="s">
        <v>144</v>
      </c>
      <c r="F11" s="31">
        <f>('City of Jasper'!Y4)</f>
        <v>0</v>
      </c>
      <c r="G11" s="32" t="s">
        <v>126</v>
      </c>
      <c r="H11" s="33">
        <f>SUM('City of Jasper'!Z4)</f>
        <v>0</v>
      </c>
    </row>
    <row r="12" spans="1:8" ht="15">
      <c r="A12" s="28" t="s">
        <v>7</v>
      </c>
      <c r="B12" s="29" t="s">
        <v>71</v>
      </c>
      <c r="C12" s="35">
        <f>('City of Jasper'!X5)</f>
        <v>0</v>
      </c>
      <c r="D12" s="30" t="s">
        <v>148</v>
      </c>
      <c r="E12" s="2" t="s">
        <v>144</v>
      </c>
      <c r="F12" s="31">
        <f>('City of Jasper'!Y5)</f>
        <v>0</v>
      </c>
      <c r="G12" s="32" t="s">
        <v>126</v>
      </c>
      <c r="H12" s="33">
        <f>SUM('City of Jasper'!Z5)</f>
        <v>0</v>
      </c>
    </row>
    <row r="13" spans="1:8" ht="15">
      <c r="A13" s="28" t="s">
        <v>7</v>
      </c>
      <c r="B13" s="29" t="s">
        <v>74</v>
      </c>
      <c r="C13" s="35">
        <f>('City of Jasper'!X6)</f>
        <v>0</v>
      </c>
      <c r="D13" s="30" t="s">
        <v>149</v>
      </c>
      <c r="E13" s="2" t="s">
        <v>142</v>
      </c>
      <c r="F13" s="31">
        <f>('City of Jasper'!Y6)</f>
        <v>0</v>
      </c>
      <c r="G13" s="32" t="s">
        <v>143</v>
      </c>
      <c r="H13" s="33">
        <f>SUM('City of Jasper'!Z6)</f>
        <v>0</v>
      </c>
    </row>
    <row r="14" spans="1:8" ht="15">
      <c r="A14" s="28" t="s">
        <v>7</v>
      </c>
      <c r="B14" s="29" t="s">
        <v>78</v>
      </c>
      <c r="C14" s="35">
        <f>('City of Jasper'!X8)</f>
        <v>0</v>
      </c>
      <c r="D14" s="30" t="s">
        <v>138</v>
      </c>
      <c r="E14" s="2" t="s">
        <v>142</v>
      </c>
      <c r="F14" s="31">
        <f>('City of Jasper'!Y8)</f>
        <v>0</v>
      </c>
      <c r="G14" s="32" t="s">
        <v>143</v>
      </c>
      <c r="H14" s="33">
        <f>SUM('City of Jasper'!Z8)</f>
        <v>0</v>
      </c>
    </row>
    <row r="15" spans="1:8" ht="15">
      <c r="A15" s="28" t="s">
        <v>7</v>
      </c>
      <c r="B15" s="29" t="s">
        <v>77</v>
      </c>
      <c r="C15" s="35">
        <f>('City of Jasper'!X11)</f>
        <v>0</v>
      </c>
      <c r="D15" s="30" t="s">
        <v>150</v>
      </c>
      <c r="E15" s="2" t="s">
        <v>142</v>
      </c>
      <c r="F15" s="31">
        <f>('City of Jasper'!Y11)</f>
        <v>0</v>
      </c>
      <c r="G15" s="32" t="s">
        <v>143</v>
      </c>
      <c r="H15" s="33">
        <f>SUM('City of Jasper'!Z11)</f>
        <v>0</v>
      </c>
    </row>
    <row r="16" spans="1:8" ht="15">
      <c r="A16" s="38" t="s">
        <v>7</v>
      </c>
      <c r="B16" s="49" t="s">
        <v>109</v>
      </c>
      <c r="C16" s="35">
        <f>('City of Jasper'!X15)</f>
        <v>0</v>
      </c>
      <c r="D16" s="41" t="s">
        <v>171</v>
      </c>
      <c r="E16" s="42" t="s">
        <v>142</v>
      </c>
      <c r="F16" s="31">
        <f>('City of Jasper'!Y15)</f>
        <v>0</v>
      </c>
      <c r="G16" s="44" t="s">
        <v>143</v>
      </c>
      <c r="H16" s="33">
        <f>SUM('City of Jasper'!Z15)</f>
        <v>0</v>
      </c>
    </row>
    <row r="17" spans="1:8" ht="15">
      <c r="A17" s="28" t="s">
        <v>7</v>
      </c>
      <c r="B17" s="48" t="s">
        <v>76</v>
      </c>
      <c r="C17" s="35">
        <f>('City of Jasper'!X12)</f>
        <v>0</v>
      </c>
      <c r="D17" s="30" t="s">
        <v>151</v>
      </c>
      <c r="E17" s="2" t="s">
        <v>144</v>
      </c>
      <c r="F17" s="31">
        <f>('City of Jasper'!Y12)</f>
        <v>0</v>
      </c>
      <c r="G17" s="32" t="s">
        <v>126</v>
      </c>
      <c r="H17" s="33">
        <f>SUM('City of Jasper'!Z12)</f>
        <v>0</v>
      </c>
    </row>
    <row r="18" spans="1:8" ht="15">
      <c r="A18" s="28" t="s">
        <v>7</v>
      </c>
      <c r="B18" s="29" t="s">
        <v>75</v>
      </c>
      <c r="C18" s="35">
        <f>('City of Jasper'!X13)</f>
        <v>0</v>
      </c>
      <c r="D18" s="30" t="s">
        <v>151</v>
      </c>
      <c r="E18" s="2" t="s">
        <v>142</v>
      </c>
      <c r="F18" s="31">
        <f>('City of Jasper'!Y13)</f>
        <v>0</v>
      </c>
      <c r="G18" s="32" t="s">
        <v>143</v>
      </c>
      <c r="H18" s="33">
        <f>SUM('City of Jasper'!Z13)</f>
        <v>0</v>
      </c>
    </row>
    <row r="19" spans="1:8" ht="15">
      <c r="A19" s="28" t="s">
        <v>32</v>
      </c>
      <c r="B19" s="29" t="s">
        <v>108</v>
      </c>
      <c r="C19" s="35">
        <f>('Misc Electric'!X6)</f>
        <v>0</v>
      </c>
      <c r="D19" s="30" t="s">
        <v>152</v>
      </c>
      <c r="E19" s="2" t="s">
        <v>142</v>
      </c>
      <c r="F19" s="31">
        <f>('Misc Electric'!Y6)</f>
        <v>0</v>
      </c>
      <c r="G19" s="32" t="s">
        <v>143</v>
      </c>
      <c r="H19" s="33">
        <f>SUM('Misc Electric'!Z6)</f>
        <v>0</v>
      </c>
    </row>
    <row r="20" spans="1:8" ht="15">
      <c r="A20" s="28" t="s">
        <v>32</v>
      </c>
      <c r="B20" s="29" t="s">
        <v>90</v>
      </c>
      <c r="C20" s="35">
        <f>('Misc Electric'!X5)</f>
        <v>0</v>
      </c>
      <c r="D20" s="30" t="s">
        <v>153</v>
      </c>
      <c r="E20" s="2" t="s">
        <v>142</v>
      </c>
      <c r="F20" s="31">
        <f>('Misc Electric'!Y5)</f>
        <v>0</v>
      </c>
      <c r="G20" s="32" t="s">
        <v>143</v>
      </c>
      <c r="H20" s="33">
        <f>SUM('Misc Electric'!Z5)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Electric'!X15)</f>
        <v>0</v>
      </c>
      <c r="D21" s="41" t="s">
        <v>153</v>
      </c>
      <c r="E21" s="42" t="s">
        <v>144</v>
      </c>
      <c r="F21" s="43">
        <f>('Misc Electric'!Y15)</f>
        <v>0</v>
      </c>
      <c r="G21" s="44" t="s">
        <v>126</v>
      </c>
      <c r="H21" s="51">
        <f>SUM('Misc Electric'!Z15)</f>
        <v>0</v>
      </c>
    </row>
    <row r="22" spans="1:8" ht="15">
      <c r="A22" s="28" t="s">
        <v>154</v>
      </c>
      <c r="B22" s="29">
        <v>33482103</v>
      </c>
      <c r="C22" s="35">
        <f>('Misc Electric'!X8)</f>
        <v>0</v>
      </c>
      <c r="D22" s="30" t="s">
        <v>57</v>
      </c>
      <c r="E22" s="2" t="s">
        <v>142</v>
      </c>
      <c r="F22" s="31">
        <f>('Misc Electric'!Y8)</f>
        <v>0</v>
      </c>
      <c r="G22" s="32" t="s">
        <v>143</v>
      </c>
      <c r="H22" s="33">
        <f>SUM('Misc Electric'!Z8)</f>
        <v>0</v>
      </c>
    </row>
    <row r="23" spans="1:8" ht="15">
      <c r="A23" s="28" t="s">
        <v>154</v>
      </c>
      <c r="B23" s="29">
        <v>33483901</v>
      </c>
      <c r="C23" s="35">
        <f>('Misc Electric'!X9)</f>
        <v>0</v>
      </c>
      <c r="D23" s="30" t="s">
        <v>155</v>
      </c>
      <c r="E23" s="2" t="s">
        <v>142</v>
      </c>
      <c r="F23" s="31">
        <f>('Misc Electric'!Y9)</f>
        <v>0</v>
      </c>
      <c r="G23" s="32" t="s">
        <v>143</v>
      </c>
      <c r="H23" s="33">
        <f>SUM('Misc Electric'!Z9)</f>
        <v>0</v>
      </c>
    </row>
    <row r="24" spans="1:8" ht="15">
      <c r="A24" s="28" t="str">
        <f>'Jasper Newton Electric'!A1:D1</f>
        <v>January 2019 Payments</v>
      </c>
      <c r="B24" s="29" t="s">
        <v>189</v>
      </c>
      <c r="C24" s="99">
        <f>'Jasper Newton Electric'!X24</f>
        <v>0</v>
      </c>
      <c r="D24" s="30" t="str">
        <f>'Jasper Newton Electric'!B24</f>
        <v>jas airport runway lights</v>
      </c>
      <c r="E24" s="2" t="s">
        <v>142</v>
      </c>
      <c r="F24" s="31">
        <f>'Jasper Newton Electric'!Y24</f>
        <v>0</v>
      </c>
      <c r="G24" s="32" t="s">
        <v>143</v>
      </c>
      <c r="H24" s="33">
        <f>'Jasper Newton Electric'!Z24</f>
        <v>0</v>
      </c>
    </row>
    <row r="25" spans="1:8" ht="15">
      <c r="A25" s="28" t="s">
        <v>156</v>
      </c>
      <c r="B25" s="29">
        <v>576</v>
      </c>
      <c r="C25" s="35">
        <f>('Misc Electric'!X17)</f>
        <v>0</v>
      </c>
      <c r="D25" s="30" t="s">
        <v>157</v>
      </c>
      <c r="E25" s="2" t="s">
        <v>144</v>
      </c>
      <c r="F25" s="31">
        <f>('Misc Electric'!Y17)</f>
        <v>0</v>
      </c>
      <c r="G25" s="32" t="s">
        <v>126</v>
      </c>
      <c r="H25" s="33">
        <f>SUM('Misc Electric'!Z17)</f>
        <v>0</v>
      </c>
    </row>
    <row r="26" spans="1:8" ht="15">
      <c r="A26" s="28" t="s">
        <v>156</v>
      </c>
      <c r="B26" s="29">
        <v>1098</v>
      </c>
      <c r="C26" s="35">
        <f>('Misc Electric'!X18)</f>
        <v>0</v>
      </c>
      <c r="D26" s="30" t="s">
        <v>158</v>
      </c>
      <c r="E26" s="2" t="s">
        <v>144</v>
      </c>
      <c r="F26" s="31">
        <f>('Misc Electric'!Y18)</f>
        <v>0</v>
      </c>
      <c r="G26" s="32" t="s">
        <v>126</v>
      </c>
      <c r="H26" s="33">
        <f>SUM('Misc Electric'!Z18)</f>
        <v>0</v>
      </c>
    </row>
    <row r="27" spans="1:8" ht="15" hidden="1">
      <c r="A27" s="28" t="s">
        <v>159</v>
      </c>
      <c r="B27" s="29" t="s">
        <v>35</v>
      </c>
      <c r="C27" s="35" t="str">
        <f>('Jasper Newton Electric'!X5)</f>
        <v>disconnected</v>
      </c>
      <c r="D27" s="30" t="s">
        <v>147</v>
      </c>
      <c r="E27" s="2" t="s">
        <v>142</v>
      </c>
      <c r="F27" s="31">
        <f>('Jasper Newton Electric'!Y5)</f>
        <v>0</v>
      </c>
      <c r="G27" s="32" t="s">
        <v>143</v>
      </c>
      <c r="H27" s="33">
        <f>SUM('Jasper Newton Electric'!Z5)</f>
        <v>0</v>
      </c>
    </row>
    <row r="28" spans="1:8" ht="15">
      <c r="A28" s="28" t="s">
        <v>159</v>
      </c>
      <c r="B28" s="29" t="s">
        <v>36</v>
      </c>
      <c r="C28" s="35" t="e">
        <f>('Jasper Newton Electric'!#REF!)</f>
        <v>#REF!</v>
      </c>
      <c r="D28" s="30" t="s">
        <v>147</v>
      </c>
      <c r="E28" s="2" t="s">
        <v>142</v>
      </c>
      <c r="F28" s="31" t="e">
        <f>('Jasper Newton Electric'!#REF!)</f>
        <v>#REF!</v>
      </c>
      <c r="G28" s="32" t="s">
        <v>143</v>
      </c>
      <c r="H28" s="33" t="e">
        <f>SUM('Jasper Newton Electric'!#REF!)</f>
        <v>#REF!</v>
      </c>
    </row>
    <row r="29" spans="1:8" ht="15">
      <c r="A29" s="28" t="s">
        <v>159</v>
      </c>
      <c r="B29" s="29" t="s">
        <v>39</v>
      </c>
      <c r="C29" s="35">
        <f>('Jasper Newton Electric'!X6)</f>
        <v>0</v>
      </c>
      <c r="D29" s="30" t="s">
        <v>98</v>
      </c>
      <c r="E29" s="2" t="s">
        <v>142</v>
      </c>
      <c r="F29" s="31">
        <f>('Jasper Newton Electric'!Y6)</f>
        <v>0</v>
      </c>
      <c r="G29" s="32" t="s">
        <v>143</v>
      </c>
      <c r="H29" s="33">
        <f>SUM('Jasper Newton Electric'!Z6)</f>
        <v>0</v>
      </c>
    </row>
    <row r="30" spans="1:8" ht="15">
      <c r="A30" s="28" t="s">
        <v>159</v>
      </c>
      <c r="B30" s="29" t="s">
        <v>40</v>
      </c>
      <c r="C30" s="35">
        <f>('Jasper Newton Electric'!X8)</f>
        <v>0</v>
      </c>
      <c r="D30" s="30" t="s">
        <v>160</v>
      </c>
      <c r="E30" s="2" t="s">
        <v>142</v>
      </c>
      <c r="F30" s="31">
        <f>('Jasper Newton Electric'!Y8)</f>
        <v>0</v>
      </c>
      <c r="G30" s="32" t="s">
        <v>143</v>
      </c>
      <c r="H30" s="33">
        <f>SUM('Jasper Newton Electric'!Z8)</f>
        <v>0</v>
      </c>
    </row>
    <row r="31" spans="1:8" ht="15">
      <c r="A31" s="28" t="s">
        <v>159</v>
      </c>
      <c r="B31" s="29" t="s">
        <v>48</v>
      </c>
      <c r="C31" s="35">
        <f>('Jasper Newton Electric'!X9)</f>
        <v>0</v>
      </c>
      <c r="D31" s="30" t="s">
        <v>97</v>
      </c>
      <c r="E31" s="2" t="s">
        <v>142</v>
      </c>
      <c r="F31" s="31">
        <f>('Jasper Newton Electric'!Y9)</f>
        <v>0</v>
      </c>
      <c r="G31" s="32" t="s">
        <v>143</v>
      </c>
      <c r="H31" s="33">
        <f>SUM('Jasper Newton Electric'!Z9)</f>
        <v>0</v>
      </c>
    </row>
    <row r="32" spans="1:8" ht="15">
      <c r="A32" s="28" t="s">
        <v>159</v>
      </c>
      <c r="B32" s="29" t="s">
        <v>41</v>
      </c>
      <c r="C32" s="35">
        <f>('Jasper Newton Electric'!X10)</f>
        <v>0</v>
      </c>
      <c r="D32" s="30" t="s">
        <v>147</v>
      </c>
      <c r="E32" s="2" t="s">
        <v>142</v>
      </c>
      <c r="F32" s="31">
        <f>('Jasper Newton Electric'!Y10)</f>
        <v>0</v>
      </c>
      <c r="G32" s="32" t="s">
        <v>143</v>
      </c>
      <c r="H32" s="33">
        <f>SUM('Jasper Newton Electric'!Z10)</f>
        <v>0</v>
      </c>
    </row>
    <row r="33" spans="1:8" ht="15">
      <c r="A33" s="28" t="s">
        <v>159</v>
      </c>
      <c r="B33" s="29" t="s">
        <v>9</v>
      </c>
      <c r="C33" s="35" t="e">
        <f>('Jasper Newton Electric'!#REF!)</f>
        <v>#REF!</v>
      </c>
      <c r="D33" s="30" t="s">
        <v>161</v>
      </c>
      <c r="E33" s="2" t="s">
        <v>142</v>
      </c>
      <c r="F33" s="31" t="e">
        <f>('Jasper Newton Electric'!#REF!)</f>
        <v>#REF!</v>
      </c>
      <c r="G33" s="32" t="s">
        <v>143</v>
      </c>
      <c r="H33" s="33" t="e">
        <f>SUM('Jasper Newton Electric'!#REF!)</f>
        <v>#REF!</v>
      </c>
    </row>
    <row r="34" spans="1:8" ht="15">
      <c r="A34" s="28" t="s">
        <v>159</v>
      </c>
      <c r="B34" s="29" t="s">
        <v>25</v>
      </c>
      <c r="C34" s="35">
        <f>('Jasper Newton Electric'!X12)</f>
        <v>0</v>
      </c>
      <c r="D34" s="30" t="s">
        <v>162</v>
      </c>
      <c r="E34" s="2" t="s">
        <v>142</v>
      </c>
      <c r="F34" s="31">
        <f>('Jasper Newton Electric'!Y12)</f>
        <v>0</v>
      </c>
      <c r="G34" s="32" t="s">
        <v>143</v>
      </c>
      <c r="H34" s="33">
        <f>SUM('Jasper Newton Electric'!Z12)</f>
        <v>0</v>
      </c>
    </row>
    <row r="35" spans="1:8" ht="15">
      <c r="A35" s="28" t="s">
        <v>159</v>
      </c>
      <c r="B35" s="29" t="s">
        <v>23</v>
      </c>
      <c r="C35" s="35">
        <f>('Jasper Newton Electric'!X13)</f>
        <v>0</v>
      </c>
      <c r="D35" s="30" t="s">
        <v>162</v>
      </c>
      <c r="E35" s="2" t="s">
        <v>142</v>
      </c>
      <c r="F35" s="31">
        <f>('Jasper Newton Electric'!Y13)</f>
        <v>0</v>
      </c>
      <c r="G35" s="32" t="s">
        <v>143</v>
      </c>
      <c r="H35" s="33">
        <f>SUM('Jasper Newton Electric'!Z13)</f>
        <v>0</v>
      </c>
    </row>
    <row r="36" spans="1:8" ht="15">
      <c r="A36" s="28" t="s">
        <v>159</v>
      </c>
      <c r="B36" s="29" t="s">
        <v>42</v>
      </c>
      <c r="C36" s="35">
        <f>('Jasper Newton Electric'!X14)</f>
        <v>0</v>
      </c>
      <c r="D36" s="30" t="s">
        <v>147</v>
      </c>
      <c r="E36" s="2" t="s">
        <v>142</v>
      </c>
      <c r="F36" s="31">
        <f>('Jasper Newton Electric'!Y14)</f>
        <v>0</v>
      </c>
      <c r="G36" s="32" t="s">
        <v>143</v>
      </c>
      <c r="H36" s="33">
        <f>SUM('Jasper Newton Electric'!Z14)</f>
        <v>0</v>
      </c>
    </row>
    <row r="37" spans="1:8" ht="15">
      <c r="A37" s="28" t="s">
        <v>159</v>
      </c>
      <c r="B37" s="29" t="s">
        <v>16</v>
      </c>
      <c r="C37" s="35">
        <f>('Jasper Newton Electric'!X15)</f>
        <v>0</v>
      </c>
      <c r="D37" s="30" t="s">
        <v>163</v>
      </c>
      <c r="E37" s="2" t="s">
        <v>142</v>
      </c>
      <c r="F37" s="31">
        <f>('Jasper Newton Electric'!Y15)</f>
        <v>0</v>
      </c>
      <c r="G37" s="32" t="s">
        <v>143</v>
      </c>
      <c r="H37" s="33">
        <f>SUM('Jasper Newton Electric'!Z15)</f>
        <v>0</v>
      </c>
    </row>
    <row r="38" spans="1:8" ht="15">
      <c r="A38" s="28" t="s">
        <v>159</v>
      </c>
      <c r="B38" s="29" t="s">
        <v>45</v>
      </c>
      <c r="C38" s="35">
        <f>('Jasper Newton Electric'!X16)</f>
        <v>0</v>
      </c>
      <c r="D38" s="30" t="s">
        <v>148</v>
      </c>
      <c r="E38" s="2" t="s">
        <v>142</v>
      </c>
      <c r="F38" s="31">
        <f>('Jasper Newton Electric'!Y16)</f>
        <v>0</v>
      </c>
      <c r="G38" s="32" t="s">
        <v>143</v>
      </c>
      <c r="H38" s="33">
        <f>SUM('Jasper Newton Electric'!Z16)</f>
        <v>0</v>
      </c>
    </row>
    <row r="39" spans="1:8" ht="15">
      <c r="A39" s="28" t="s">
        <v>159</v>
      </c>
      <c r="B39" s="29" t="s">
        <v>13</v>
      </c>
      <c r="C39" s="35">
        <f>('Jasper Newton Electric'!X17)</f>
        <v>0</v>
      </c>
      <c r="D39" s="30" t="s">
        <v>160</v>
      </c>
      <c r="E39" s="2" t="s">
        <v>142</v>
      </c>
      <c r="F39" s="31">
        <f>('Jasper Newton Electric'!Y17)</f>
        <v>0</v>
      </c>
      <c r="G39" s="32" t="s">
        <v>143</v>
      </c>
      <c r="H39" s="33">
        <f>SUM('Jasper Newton Electric'!Z17)</f>
        <v>0</v>
      </c>
    </row>
    <row r="40" spans="1:8" ht="15">
      <c r="A40" s="28" t="s">
        <v>159</v>
      </c>
      <c r="B40" s="29" t="s">
        <v>19</v>
      </c>
      <c r="C40" s="35">
        <f>('Jasper Newton Electric'!X18)</f>
        <v>0</v>
      </c>
      <c r="D40" s="30" t="s">
        <v>158</v>
      </c>
      <c r="E40" s="2" t="s">
        <v>142</v>
      </c>
      <c r="F40" s="31">
        <f>('Jasper Newton Electric'!Y18)</f>
        <v>0</v>
      </c>
      <c r="G40" s="32" t="s">
        <v>143</v>
      </c>
      <c r="H40" s="33">
        <f>SUM('Jasper Newton Electric'!Z18)</f>
        <v>0</v>
      </c>
    </row>
    <row r="41" spans="1:8" ht="15">
      <c r="A41" s="28" t="s">
        <v>159</v>
      </c>
      <c r="B41" s="29" t="s">
        <v>46</v>
      </c>
      <c r="C41" s="35">
        <f>('Jasper Newton Electric'!X19)</f>
        <v>0</v>
      </c>
      <c r="D41" s="30" t="s">
        <v>98</v>
      </c>
      <c r="E41" s="2" t="s">
        <v>142</v>
      </c>
      <c r="F41" s="31">
        <f>('Jasper Newton Electric'!Y19)</f>
        <v>0</v>
      </c>
      <c r="G41" s="32" t="s">
        <v>143</v>
      </c>
      <c r="H41" s="33">
        <f>SUM('Jasper Newton Electric'!Z19)</f>
        <v>0</v>
      </c>
    </row>
    <row r="42" spans="1:8" ht="15">
      <c r="A42" s="28" t="s">
        <v>159</v>
      </c>
      <c r="B42" s="29" t="s">
        <v>47</v>
      </c>
      <c r="C42" s="35">
        <f>('Jasper Newton Electric'!X20)</f>
        <v>0</v>
      </c>
      <c r="D42" s="2" t="s">
        <v>98</v>
      </c>
      <c r="E42" s="2" t="s">
        <v>142</v>
      </c>
      <c r="F42" s="31">
        <f>('Jasper Newton Electric'!Y20)</f>
        <v>0</v>
      </c>
      <c r="G42" s="32" t="s">
        <v>143</v>
      </c>
      <c r="H42" s="33">
        <f>SUM('Jasper Newton Electric'!Z20)</f>
        <v>0</v>
      </c>
    </row>
    <row r="43" spans="1:8" ht="15">
      <c r="A43" s="28" t="s">
        <v>159</v>
      </c>
      <c r="B43" s="29" t="s">
        <v>66</v>
      </c>
      <c r="C43" s="35">
        <f>('Jasper Newton Electric'!X21)</f>
        <v>0</v>
      </c>
      <c r="D43" s="2" t="s">
        <v>163</v>
      </c>
      <c r="E43" s="2" t="s">
        <v>142</v>
      </c>
      <c r="F43" s="31">
        <f>('Jasper Newton Electric'!Y21)</f>
        <v>0</v>
      </c>
      <c r="G43" s="32" t="s">
        <v>143</v>
      </c>
      <c r="H43" s="33">
        <f>SUM('Jasper Newton Electric'!Z21)</f>
        <v>0</v>
      </c>
    </row>
    <row r="44" spans="1:8" ht="15">
      <c r="A44" s="28" t="s">
        <v>159</v>
      </c>
      <c r="B44" s="29" t="s">
        <v>80</v>
      </c>
      <c r="C44" s="35">
        <f>('Jasper Newton Electric'!X22)</f>
        <v>0</v>
      </c>
      <c r="D44" s="2" t="s">
        <v>97</v>
      </c>
      <c r="E44" s="2" t="s">
        <v>142</v>
      </c>
      <c r="F44" s="31">
        <f>('Jasper Newton Electric'!Y22)</f>
        <v>0</v>
      </c>
      <c r="G44" s="32" t="s">
        <v>143</v>
      </c>
      <c r="H44" s="33">
        <f>SUM('Jasper Newton Electric'!Z22)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166</v>
      </c>
      <c r="B46" s="29" t="s">
        <v>29</v>
      </c>
      <c r="C46" s="35">
        <f>('Misc Electric'!X7)</f>
        <v>0</v>
      </c>
      <c r="D46" s="2" t="s">
        <v>167</v>
      </c>
      <c r="E46" s="30" t="s">
        <v>142</v>
      </c>
      <c r="F46" s="31">
        <f>('Misc Electric'!Y7)</f>
        <v>0</v>
      </c>
      <c r="G46" s="32" t="s">
        <v>143</v>
      </c>
      <c r="H46" s="34">
        <f>SUM('Misc Electric'!Z7)</f>
        <v>0</v>
      </c>
    </row>
    <row r="47" spans="1:8" ht="15">
      <c r="A47" s="28" t="s">
        <v>168</v>
      </c>
      <c r="B47" s="29">
        <v>97</v>
      </c>
      <c r="C47" s="35">
        <f>('Misc Electric'!X20)</f>
        <v>0</v>
      </c>
      <c r="D47" s="2" t="s">
        <v>169</v>
      </c>
      <c r="E47" s="30" t="s">
        <v>144</v>
      </c>
      <c r="F47" s="31">
        <f>('Misc Electric'!Y20)</f>
        <v>0</v>
      </c>
      <c r="G47" s="32" t="s">
        <v>126</v>
      </c>
      <c r="H47" s="34">
        <f>SUM('Misc Electric'!Z20)</f>
        <v>0</v>
      </c>
    </row>
    <row r="48" spans="1:8" ht="15">
      <c r="A48" s="28" t="s">
        <v>168</v>
      </c>
      <c r="B48" s="29">
        <v>1431</v>
      </c>
      <c r="C48" s="35">
        <f>('Misc Electric'!X21)</f>
        <v>0</v>
      </c>
      <c r="D48" s="2" t="s">
        <v>170</v>
      </c>
      <c r="E48" s="30" t="s">
        <v>144</v>
      </c>
      <c r="F48" s="31">
        <f>('Misc Electric'!Y21)</f>
        <v>0</v>
      </c>
      <c r="G48" s="32" t="s">
        <v>126</v>
      </c>
      <c r="H48" s="34">
        <f>SUM('Misc Electric'!Z21)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Electric'!AA10)</f>
        <v>0</v>
      </c>
      <c r="D3" s="30" t="s">
        <v>135</v>
      </c>
      <c r="E3" s="2" t="s">
        <v>136</v>
      </c>
      <c r="F3" s="31">
        <f>('Misc Electric'!AB10)</f>
        <v>0</v>
      </c>
      <c r="G3" s="32" t="s">
        <v>125</v>
      </c>
      <c r="H3" s="33">
        <f>SUM('Misc Electric'!AC10)</f>
        <v>0</v>
      </c>
    </row>
    <row r="4" spans="1:8" ht="15">
      <c r="A4" s="28" t="s">
        <v>134</v>
      </c>
      <c r="B4" s="29" t="s">
        <v>137</v>
      </c>
      <c r="C4" s="35">
        <f>('Misc Electric'!AA11)</f>
        <v>0</v>
      </c>
      <c r="D4" s="30" t="s">
        <v>138</v>
      </c>
      <c r="E4" s="2" t="s">
        <v>136</v>
      </c>
      <c r="F4" s="31">
        <f>('Misc Electric'!AB11)</f>
        <v>0</v>
      </c>
      <c r="G4" s="32" t="s">
        <v>125</v>
      </c>
      <c r="H4" s="33">
        <f>SUM('Misc Electric'!AC11)</f>
        <v>0</v>
      </c>
    </row>
    <row r="5" spans="1:8" ht="15">
      <c r="A5" s="28" t="s">
        <v>134</v>
      </c>
      <c r="B5" s="29" t="s">
        <v>139</v>
      </c>
      <c r="C5" s="35">
        <f>('Misc Electric'!AA12)</f>
        <v>0</v>
      </c>
      <c r="D5" s="30" t="s">
        <v>140</v>
      </c>
      <c r="E5" s="2" t="s">
        <v>136</v>
      </c>
      <c r="F5" s="31">
        <f>('Misc Electric'!AB12)</f>
        <v>0</v>
      </c>
      <c r="G5" s="32" t="s">
        <v>125</v>
      </c>
      <c r="H5" s="33">
        <f>SUM('Misc Electric'!AC12)</f>
        <v>0</v>
      </c>
    </row>
    <row r="6" spans="1:8" ht="15">
      <c r="A6" s="28" t="s">
        <v>7</v>
      </c>
      <c r="B6" s="29" t="s">
        <v>102</v>
      </c>
      <c r="C6" s="35">
        <f>('City of Jasper'!AA14)</f>
        <v>0</v>
      </c>
      <c r="D6" s="30" t="s">
        <v>141</v>
      </c>
      <c r="E6" s="2" t="s">
        <v>142</v>
      </c>
      <c r="F6" s="31">
        <f>('City of Jasper'!AB14)</f>
        <v>0</v>
      </c>
      <c r="G6" s="32" t="s">
        <v>143</v>
      </c>
      <c r="H6" s="33">
        <f>SUM('City of Jasper'!AC14)</f>
        <v>0</v>
      </c>
    </row>
    <row r="7" spans="1:8" ht="15">
      <c r="A7" s="38" t="s">
        <v>7</v>
      </c>
      <c r="B7" s="37" t="s">
        <v>174</v>
      </c>
      <c r="C7" s="35">
        <f>('City of Jasper'!AA17)</f>
        <v>0</v>
      </c>
      <c r="D7" s="41" t="s">
        <v>173</v>
      </c>
      <c r="E7" s="42" t="s">
        <v>142</v>
      </c>
      <c r="F7" s="31">
        <f>SUM('City of Jasper'!AB17)</f>
        <v>0</v>
      </c>
      <c r="G7" s="44" t="s">
        <v>143</v>
      </c>
      <c r="H7" s="33">
        <f>SUM('City of Jasper'!AC17)</f>
        <v>0</v>
      </c>
    </row>
    <row r="8" spans="1:8" ht="15">
      <c r="A8" s="28" t="s">
        <v>7</v>
      </c>
      <c r="B8" s="29" t="s">
        <v>73</v>
      </c>
      <c r="C8" s="35">
        <f>('City of Jasper'!AA7)</f>
        <v>0</v>
      </c>
      <c r="D8" s="30" t="s">
        <v>138</v>
      </c>
      <c r="E8" s="2" t="s">
        <v>144</v>
      </c>
      <c r="F8" s="31">
        <f>('City of Jasper'!AB7)</f>
        <v>0</v>
      </c>
      <c r="G8" s="32" t="s">
        <v>126</v>
      </c>
      <c r="H8" s="33">
        <f>SUM('City of Jasper'!AC7)</f>
        <v>0</v>
      </c>
    </row>
    <row r="9" spans="1:8" ht="15">
      <c r="A9" s="28" t="s">
        <v>7</v>
      </c>
      <c r="B9" s="29" t="s">
        <v>100</v>
      </c>
      <c r="C9" s="35">
        <f>('City of Jasper'!AA13)</f>
        <v>0</v>
      </c>
      <c r="D9" s="30" t="s">
        <v>145</v>
      </c>
      <c r="E9" s="2" t="s">
        <v>142</v>
      </c>
      <c r="F9" s="31">
        <f>('City of Jasper'!AB13)</f>
        <v>0</v>
      </c>
      <c r="G9" s="32" t="s">
        <v>143</v>
      </c>
      <c r="H9" s="33">
        <f>SUM('City of Jasper'!AC13)</f>
        <v>0</v>
      </c>
    </row>
    <row r="10" spans="1:8" ht="15">
      <c r="A10" s="28" t="s">
        <v>7</v>
      </c>
      <c r="B10" s="29" t="s">
        <v>95</v>
      </c>
      <c r="C10" s="35">
        <f>('City of Jasper'!AA12)</f>
        <v>0</v>
      </c>
      <c r="D10" s="30" t="s">
        <v>146</v>
      </c>
      <c r="E10" s="2" t="s">
        <v>142</v>
      </c>
      <c r="F10" s="31">
        <f>('City of Jasper'!AB12)</f>
        <v>0</v>
      </c>
      <c r="G10" s="32" t="s">
        <v>143</v>
      </c>
      <c r="H10" s="33">
        <f>SUM('City of Jasper'!AC12)</f>
        <v>0</v>
      </c>
    </row>
    <row r="11" spans="1:8" ht="15">
      <c r="A11" s="28" t="s">
        <v>7</v>
      </c>
      <c r="B11" s="29" t="s">
        <v>72</v>
      </c>
      <c r="C11" s="35">
        <f>('City of Jasper'!AA4)</f>
        <v>0</v>
      </c>
      <c r="D11" s="30" t="s">
        <v>147</v>
      </c>
      <c r="E11" s="2" t="s">
        <v>144</v>
      </c>
      <c r="F11" s="31">
        <f>('City of Jasper'!AB4)</f>
        <v>0</v>
      </c>
      <c r="G11" s="32" t="s">
        <v>126</v>
      </c>
      <c r="H11" s="33">
        <f>SUM('City of Jasper'!AC4)</f>
        <v>0</v>
      </c>
    </row>
    <row r="12" spans="1:8" ht="15">
      <c r="A12" s="28" t="s">
        <v>7</v>
      </c>
      <c r="B12" s="29" t="s">
        <v>71</v>
      </c>
      <c r="C12" s="35">
        <f>('City of Jasper'!AA5)</f>
        <v>0</v>
      </c>
      <c r="D12" s="30" t="s">
        <v>148</v>
      </c>
      <c r="E12" s="2" t="s">
        <v>144</v>
      </c>
      <c r="F12" s="31">
        <f>('City of Jasper'!AB5)</f>
        <v>0</v>
      </c>
      <c r="G12" s="32" t="s">
        <v>126</v>
      </c>
      <c r="H12" s="33">
        <f>SUM('City of Jasper'!AC5)</f>
        <v>0</v>
      </c>
    </row>
    <row r="13" spans="1:8" ht="15">
      <c r="A13" s="28" t="s">
        <v>7</v>
      </c>
      <c r="B13" s="29" t="s">
        <v>74</v>
      </c>
      <c r="C13" s="35">
        <f>('City of Jasper'!AA6)</f>
        <v>0</v>
      </c>
      <c r="D13" s="30" t="s">
        <v>149</v>
      </c>
      <c r="E13" s="2" t="s">
        <v>142</v>
      </c>
      <c r="F13" s="31">
        <f>('City of Jasper'!AB6)</f>
        <v>0</v>
      </c>
      <c r="G13" s="32" t="s">
        <v>143</v>
      </c>
      <c r="H13" s="33">
        <f>SUM('City of Jasper'!AC6)</f>
        <v>0</v>
      </c>
    </row>
    <row r="14" spans="1:8" ht="15">
      <c r="A14" s="28" t="s">
        <v>7</v>
      </c>
      <c r="B14" s="29" t="s">
        <v>78</v>
      </c>
      <c r="C14" s="35">
        <f>('City of Jasper'!AA8)</f>
        <v>0</v>
      </c>
      <c r="D14" s="30" t="s">
        <v>138</v>
      </c>
      <c r="E14" s="2" t="s">
        <v>142</v>
      </c>
      <c r="F14" s="31">
        <f>('City of Jasper'!AB8)</f>
        <v>0</v>
      </c>
      <c r="G14" s="32" t="s">
        <v>143</v>
      </c>
      <c r="H14" s="33">
        <f>SUM('City of Jasper'!AC8)</f>
        <v>0</v>
      </c>
    </row>
    <row r="15" spans="1:8" ht="15">
      <c r="A15" s="28" t="s">
        <v>7</v>
      </c>
      <c r="B15" s="29" t="s">
        <v>77</v>
      </c>
      <c r="C15" s="35">
        <f>('City of Jasper'!AA11)</f>
        <v>0</v>
      </c>
      <c r="D15" s="30" t="s">
        <v>150</v>
      </c>
      <c r="E15" s="2" t="s">
        <v>142</v>
      </c>
      <c r="F15" s="31">
        <f>('City of Jasper'!AB11)</f>
        <v>0</v>
      </c>
      <c r="G15" s="32" t="s">
        <v>143</v>
      </c>
      <c r="H15" s="33">
        <f>SUM('City of Jasper'!AC11)</f>
        <v>0</v>
      </c>
    </row>
    <row r="16" spans="1:8" ht="15">
      <c r="A16" s="38" t="s">
        <v>7</v>
      </c>
      <c r="B16" s="49" t="s">
        <v>109</v>
      </c>
      <c r="C16" s="35">
        <f>('City of Jasper'!AA15)</f>
        <v>0</v>
      </c>
      <c r="D16" s="41" t="s">
        <v>171</v>
      </c>
      <c r="E16" s="42" t="s">
        <v>142</v>
      </c>
      <c r="F16" s="31">
        <f>('City of Jasper'!AB15)</f>
        <v>0</v>
      </c>
      <c r="G16" s="44" t="s">
        <v>143</v>
      </c>
      <c r="H16" s="33">
        <f>SUM('City of Jasper'!AC15)</f>
        <v>0</v>
      </c>
    </row>
    <row r="17" spans="1:8" ht="15">
      <c r="A17" s="28" t="s">
        <v>7</v>
      </c>
      <c r="B17" s="48" t="s">
        <v>76</v>
      </c>
      <c r="C17" s="35">
        <f>('City of Jasper'!AA12)</f>
        <v>0</v>
      </c>
      <c r="D17" s="30" t="s">
        <v>151</v>
      </c>
      <c r="E17" s="2" t="s">
        <v>144</v>
      </c>
      <c r="F17" s="31">
        <f>('City of Jasper'!AB12)</f>
        <v>0</v>
      </c>
      <c r="G17" s="32" t="s">
        <v>126</v>
      </c>
      <c r="H17" s="33">
        <f>SUM('City of Jasper'!AC12)</f>
        <v>0</v>
      </c>
    </row>
    <row r="18" spans="1:8" ht="15">
      <c r="A18" s="28" t="s">
        <v>7</v>
      </c>
      <c r="B18" s="29" t="s">
        <v>75</v>
      </c>
      <c r="C18" s="35">
        <f>('City of Jasper'!AA13)</f>
        <v>0</v>
      </c>
      <c r="D18" s="30" t="s">
        <v>151</v>
      </c>
      <c r="E18" s="2" t="s">
        <v>142</v>
      </c>
      <c r="F18" s="31">
        <f>('City of Jasper'!AB13)</f>
        <v>0</v>
      </c>
      <c r="G18" s="32" t="s">
        <v>143</v>
      </c>
      <c r="H18" s="33">
        <f>SUM('City of Jasper'!AC13)</f>
        <v>0</v>
      </c>
    </row>
    <row r="19" spans="1:8" ht="15">
      <c r="A19" s="28" t="s">
        <v>7</v>
      </c>
      <c r="B19" s="29" t="s">
        <v>176</v>
      </c>
      <c r="C19" s="35">
        <f>'City of Jasper'!AA16</f>
        <v>0</v>
      </c>
      <c r="D19" s="30" t="s">
        <v>175</v>
      </c>
      <c r="E19" s="2" t="s">
        <v>142</v>
      </c>
      <c r="F19" s="31">
        <f>SUM('City of Jasper'!AB16)</f>
        <v>0</v>
      </c>
      <c r="G19" s="32" t="s">
        <v>143</v>
      </c>
      <c r="H19" s="33">
        <f>SUM('City of Jasper'!AC16)</f>
        <v>0</v>
      </c>
    </row>
    <row r="20" spans="1:8" ht="15">
      <c r="A20" s="28" t="s">
        <v>32</v>
      </c>
      <c r="B20" s="29" t="s">
        <v>108</v>
      </c>
      <c r="C20" s="35">
        <f>('Misc Electric'!AA6)</f>
        <v>0</v>
      </c>
      <c r="D20" s="30" t="s">
        <v>152</v>
      </c>
      <c r="E20" s="2" t="s">
        <v>142</v>
      </c>
      <c r="F20" s="31">
        <f>('Misc Electric'!AB6)</f>
        <v>0</v>
      </c>
      <c r="G20" s="32" t="s">
        <v>143</v>
      </c>
      <c r="H20" s="33">
        <f>SUM('Misc Electric'!AC6)</f>
        <v>0</v>
      </c>
    </row>
    <row r="21" spans="1:8" ht="15">
      <c r="A21" s="28" t="s">
        <v>32</v>
      </c>
      <c r="B21" s="29" t="s">
        <v>90</v>
      </c>
      <c r="C21" s="35">
        <f>('Misc Electric'!AA5)</f>
        <v>0</v>
      </c>
      <c r="D21" s="30" t="s">
        <v>153</v>
      </c>
      <c r="E21" s="2" t="s">
        <v>142</v>
      </c>
      <c r="F21" s="31">
        <f>('Misc Electric'!AB5)</f>
        <v>0</v>
      </c>
      <c r="G21" s="32" t="s">
        <v>143</v>
      </c>
      <c r="H21" s="33">
        <f>SUM('Misc Electric'!AC5)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Electric'!AA15)</f>
        <v>0</v>
      </c>
      <c r="D22" s="41" t="s">
        <v>153</v>
      </c>
      <c r="E22" s="42" t="s">
        <v>144</v>
      </c>
      <c r="F22" s="43">
        <f>('Misc Electric'!AB15)</f>
        <v>0</v>
      </c>
      <c r="G22" s="44" t="s">
        <v>126</v>
      </c>
      <c r="H22" s="51">
        <f>SUM('Misc Electric'!AC15)</f>
        <v>0</v>
      </c>
    </row>
    <row r="23" spans="1:8" ht="15">
      <c r="A23" s="28" t="s">
        <v>154</v>
      </c>
      <c r="B23" s="29">
        <v>33482103</v>
      </c>
      <c r="C23" s="35">
        <f>('Misc Electric'!AA8)</f>
        <v>0</v>
      </c>
      <c r="D23" s="30" t="s">
        <v>57</v>
      </c>
      <c r="E23" s="2" t="s">
        <v>142</v>
      </c>
      <c r="F23" s="31">
        <f>('Misc Electric'!AB8)</f>
        <v>0</v>
      </c>
      <c r="G23" s="32" t="s">
        <v>143</v>
      </c>
      <c r="H23" s="33">
        <f>SUM('Misc Electric'!AC8)</f>
        <v>0</v>
      </c>
    </row>
    <row r="24" spans="1:8" ht="15">
      <c r="A24" s="28" t="s">
        <v>154</v>
      </c>
      <c r="B24" s="29">
        <v>33483901</v>
      </c>
      <c r="C24" s="35">
        <f>('Misc Electric'!AA9)</f>
        <v>0</v>
      </c>
      <c r="D24" s="30" t="s">
        <v>155</v>
      </c>
      <c r="E24" s="2" t="s">
        <v>142</v>
      </c>
      <c r="F24" s="31">
        <f>('Misc Electric'!AB9)</f>
        <v>0</v>
      </c>
      <c r="G24" s="32" t="s">
        <v>143</v>
      </c>
      <c r="H24" s="33">
        <f>SUM('Misc Electric'!AC9)</f>
        <v>0</v>
      </c>
    </row>
    <row r="25" spans="1:8" ht="15">
      <c r="A25" s="28" t="s">
        <v>156</v>
      </c>
      <c r="B25" s="29">
        <v>576</v>
      </c>
      <c r="C25" s="35">
        <f>('Misc Electric'!AA17)</f>
        <v>0</v>
      </c>
      <c r="D25" s="30" t="s">
        <v>157</v>
      </c>
      <c r="E25" s="2" t="s">
        <v>144</v>
      </c>
      <c r="F25" s="31">
        <f>('Misc Electric'!AB17)</f>
        <v>0</v>
      </c>
      <c r="G25" s="32" t="s">
        <v>126</v>
      </c>
      <c r="H25" s="33">
        <f>SUM('Misc Electric'!AC17)</f>
        <v>0</v>
      </c>
    </row>
    <row r="26" spans="1:8" ht="15">
      <c r="A26" s="28" t="s">
        <v>156</v>
      </c>
      <c r="B26" s="29">
        <v>1098</v>
      </c>
      <c r="C26" s="35">
        <f>('Misc Electric'!AA18)</f>
        <v>0</v>
      </c>
      <c r="D26" s="30" t="s">
        <v>158</v>
      </c>
      <c r="E26" s="2" t="s">
        <v>144</v>
      </c>
      <c r="F26" s="31">
        <f>('Misc Electric'!AB18)</f>
        <v>0</v>
      </c>
      <c r="G26" s="32" t="s">
        <v>126</v>
      </c>
      <c r="H26" s="33">
        <f>SUM('Misc Electric'!AC18)</f>
        <v>0</v>
      </c>
    </row>
    <row r="27" spans="1:8" ht="15" hidden="1">
      <c r="A27" s="28" t="s">
        <v>159</v>
      </c>
      <c r="B27" s="29" t="s">
        <v>35</v>
      </c>
      <c r="C27" s="35" t="str">
        <f>('Jasper Newton Electric'!AA5)</f>
        <v>disconnected</v>
      </c>
      <c r="D27" s="30" t="s">
        <v>147</v>
      </c>
      <c r="E27" s="2" t="s">
        <v>142</v>
      </c>
      <c r="F27" s="31">
        <f>('Jasper Newton Electric'!AB5)</f>
        <v>0</v>
      </c>
      <c r="G27" s="32" t="s">
        <v>143</v>
      </c>
      <c r="H27" s="33">
        <f>SUM('Jasper Newton Electric'!AC5)</f>
        <v>0</v>
      </c>
    </row>
    <row r="28" spans="1:8" ht="15">
      <c r="A28" s="28" t="s">
        <v>159</v>
      </c>
      <c r="B28" s="29" t="s">
        <v>36</v>
      </c>
      <c r="C28" s="35">
        <f>('Jasper Newton Electric'!AA6)</f>
        <v>0</v>
      </c>
      <c r="D28" s="30" t="s">
        <v>147</v>
      </c>
      <c r="E28" s="2" t="s">
        <v>142</v>
      </c>
      <c r="F28" s="31">
        <f>('Jasper Newton Electric'!AB6)</f>
        <v>0</v>
      </c>
      <c r="G28" s="32" t="s">
        <v>143</v>
      </c>
      <c r="H28" s="33">
        <f>SUM('Jasper Newton Electric'!AC6)</f>
        <v>0</v>
      </c>
    </row>
    <row r="29" spans="1:8" ht="15">
      <c r="A29" s="28" t="s">
        <v>159</v>
      </c>
      <c r="B29" s="29" t="s">
        <v>39</v>
      </c>
      <c r="C29" s="35">
        <f>('Jasper Newton Electric'!AA7)</f>
        <v>0</v>
      </c>
      <c r="D29" s="30" t="s">
        <v>98</v>
      </c>
      <c r="E29" s="2" t="s">
        <v>142</v>
      </c>
      <c r="F29" s="31">
        <f>('Jasper Newton Electric'!AB7)</f>
        <v>0</v>
      </c>
      <c r="G29" s="32" t="s">
        <v>143</v>
      </c>
      <c r="H29" s="33">
        <f>SUM('Jasper Newton Electric'!AC7)</f>
        <v>0</v>
      </c>
    </row>
    <row r="30" spans="1:8" ht="15">
      <c r="A30" s="28" t="s">
        <v>159</v>
      </c>
      <c r="B30" s="29" t="s">
        <v>40</v>
      </c>
      <c r="C30" s="35">
        <f>('Jasper Newton Electric'!AA8)</f>
        <v>0</v>
      </c>
      <c r="D30" s="30" t="s">
        <v>160</v>
      </c>
      <c r="E30" s="2" t="s">
        <v>142</v>
      </c>
      <c r="F30" s="31">
        <f>('Jasper Newton Electric'!AB8)</f>
        <v>0</v>
      </c>
      <c r="G30" s="32" t="s">
        <v>143</v>
      </c>
      <c r="H30" s="33">
        <f>SUM('Jasper Newton Electric'!AC8)</f>
        <v>0</v>
      </c>
    </row>
    <row r="31" spans="1:8" ht="15">
      <c r="A31" s="28" t="s">
        <v>159</v>
      </c>
      <c r="B31" s="29" t="s">
        <v>48</v>
      </c>
      <c r="C31" s="35">
        <f>('Jasper Newton Electric'!AA9)</f>
        <v>0</v>
      </c>
      <c r="D31" s="30" t="s">
        <v>97</v>
      </c>
      <c r="E31" s="2" t="s">
        <v>142</v>
      </c>
      <c r="F31" s="31">
        <f>('Jasper Newton Electric'!AB9)</f>
        <v>0</v>
      </c>
      <c r="G31" s="32" t="s">
        <v>143</v>
      </c>
      <c r="H31" s="33">
        <f>SUM('Jasper Newton Electric'!AC9)</f>
        <v>0</v>
      </c>
    </row>
    <row r="32" spans="1:8" ht="15">
      <c r="A32" s="28" t="s">
        <v>159</v>
      </c>
      <c r="B32" s="29" t="s">
        <v>41</v>
      </c>
      <c r="C32" s="35">
        <f>('Jasper Newton Electric'!AA10)</f>
        <v>0</v>
      </c>
      <c r="D32" s="30" t="s">
        <v>147</v>
      </c>
      <c r="E32" s="2" t="s">
        <v>142</v>
      </c>
      <c r="F32" s="31">
        <f>('Jasper Newton Electric'!AB10)</f>
        <v>0</v>
      </c>
      <c r="G32" s="32" t="s">
        <v>143</v>
      </c>
      <c r="H32" s="33">
        <f>SUM('Jasper Newton Electric'!AC10)</f>
        <v>0</v>
      </c>
    </row>
    <row r="33" spans="1:8" ht="15">
      <c r="A33" s="28" t="s">
        <v>159</v>
      </c>
      <c r="B33" s="29" t="s">
        <v>9</v>
      </c>
      <c r="C33" s="35">
        <f>('Jasper Newton Electric'!X11)</f>
        <v>0</v>
      </c>
      <c r="D33" s="30" t="s">
        <v>161</v>
      </c>
      <c r="E33" s="2" t="s">
        <v>142</v>
      </c>
      <c r="F33" s="31">
        <f>('Jasper Newton Electric'!Y11)</f>
        <v>0</v>
      </c>
      <c r="G33" s="32" t="s">
        <v>143</v>
      </c>
      <c r="H33" s="33">
        <f>SUM('Jasper Newton Electric'!Z11)</f>
        <v>0</v>
      </c>
    </row>
    <row r="34" spans="1:8" ht="15">
      <c r="A34" s="28" t="s">
        <v>159</v>
      </c>
      <c r="B34" s="29" t="s">
        <v>25</v>
      </c>
      <c r="C34" s="35">
        <f>('Jasper Newton Electric'!AA12)</f>
        <v>0</v>
      </c>
      <c r="D34" s="30" t="s">
        <v>162</v>
      </c>
      <c r="E34" s="2" t="s">
        <v>142</v>
      </c>
      <c r="F34" s="31">
        <f>('Jasper Newton Electric'!AB12)</f>
        <v>0</v>
      </c>
      <c r="G34" s="32" t="s">
        <v>143</v>
      </c>
      <c r="H34" s="33">
        <f>SUM('Jasper Newton Electric'!AC12)</f>
        <v>0</v>
      </c>
    </row>
    <row r="35" spans="1:8" ht="15">
      <c r="A35" s="28" t="s">
        <v>159</v>
      </c>
      <c r="B35" s="29" t="s">
        <v>23</v>
      </c>
      <c r="C35" s="35">
        <f>('Jasper Newton Electric'!AA13)</f>
        <v>0</v>
      </c>
      <c r="D35" s="30" t="s">
        <v>162</v>
      </c>
      <c r="E35" s="2" t="s">
        <v>142</v>
      </c>
      <c r="F35" s="31">
        <f>('Jasper Newton Electric'!AB13)</f>
        <v>0</v>
      </c>
      <c r="G35" s="32" t="s">
        <v>143</v>
      </c>
      <c r="H35" s="33">
        <f>SUM('Jasper Newton Electric'!AC13)</f>
        <v>0</v>
      </c>
    </row>
    <row r="36" spans="1:8" ht="15">
      <c r="A36" s="28" t="s">
        <v>159</v>
      </c>
      <c r="B36" s="29" t="s">
        <v>42</v>
      </c>
      <c r="C36" s="35">
        <f>('Jasper Newton Electric'!AA14)</f>
        <v>0</v>
      </c>
      <c r="D36" s="30" t="s">
        <v>147</v>
      </c>
      <c r="E36" s="2" t="s">
        <v>142</v>
      </c>
      <c r="F36" s="31">
        <f>('Jasper Newton Electric'!AB14)</f>
        <v>0</v>
      </c>
      <c r="G36" s="32" t="s">
        <v>143</v>
      </c>
      <c r="H36" s="33">
        <f>SUM('Jasper Newton Electric'!AC14)</f>
        <v>0</v>
      </c>
    </row>
    <row r="37" spans="1:8" ht="15">
      <c r="A37" s="28" t="s">
        <v>159</v>
      </c>
      <c r="B37" s="29" t="s">
        <v>16</v>
      </c>
      <c r="C37" s="35">
        <f>('Jasper Newton Electric'!AA15)</f>
        <v>0</v>
      </c>
      <c r="D37" s="30" t="s">
        <v>163</v>
      </c>
      <c r="E37" s="2" t="s">
        <v>142</v>
      </c>
      <c r="F37" s="31">
        <f>('Jasper Newton Electric'!AB15)</f>
        <v>0</v>
      </c>
      <c r="G37" s="32" t="s">
        <v>143</v>
      </c>
      <c r="H37" s="33">
        <f>SUM('Jasper Newton Electric'!AC15)</f>
        <v>0</v>
      </c>
    </row>
    <row r="38" spans="1:8" ht="15">
      <c r="A38" s="28" t="s">
        <v>159</v>
      </c>
      <c r="B38" s="29" t="s">
        <v>45</v>
      </c>
      <c r="C38" s="35">
        <f>('Jasper Newton Electric'!AA16)</f>
        <v>0</v>
      </c>
      <c r="D38" s="30" t="s">
        <v>148</v>
      </c>
      <c r="E38" s="2" t="s">
        <v>142</v>
      </c>
      <c r="F38" s="31">
        <f>('Jasper Newton Electric'!AB16)</f>
        <v>0</v>
      </c>
      <c r="G38" s="32" t="s">
        <v>143</v>
      </c>
      <c r="H38" s="33">
        <f>SUM('Jasper Newton Electric'!AC16)</f>
        <v>0</v>
      </c>
    </row>
    <row r="39" spans="1:8" ht="15">
      <c r="A39" s="28" t="s">
        <v>159</v>
      </c>
      <c r="B39" s="29" t="s">
        <v>13</v>
      </c>
      <c r="C39" s="35">
        <f>('Jasper Newton Electric'!AA17)</f>
        <v>0</v>
      </c>
      <c r="D39" s="30" t="s">
        <v>160</v>
      </c>
      <c r="E39" s="2" t="s">
        <v>142</v>
      </c>
      <c r="F39" s="31">
        <f>('Jasper Newton Electric'!AB17)</f>
        <v>0</v>
      </c>
      <c r="G39" s="32" t="s">
        <v>143</v>
      </c>
      <c r="H39" s="33">
        <f>SUM('Jasper Newton Electric'!AC17)</f>
        <v>0</v>
      </c>
    </row>
    <row r="40" spans="1:8" ht="15">
      <c r="A40" s="28" t="s">
        <v>159</v>
      </c>
      <c r="B40" s="29" t="s">
        <v>19</v>
      </c>
      <c r="C40" s="35">
        <f>('Jasper Newton Electric'!AA18)</f>
        <v>0</v>
      </c>
      <c r="D40" s="30" t="s">
        <v>158</v>
      </c>
      <c r="E40" s="2" t="s">
        <v>142</v>
      </c>
      <c r="F40" s="31">
        <f>('Jasper Newton Electric'!AB18)</f>
        <v>0</v>
      </c>
      <c r="G40" s="32" t="s">
        <v>143</v>
      </c>
      <c r="H40" s="33">
        <f>SUM('Jasper Newton Electric'!AC18)</f>
        <v>0</v>
      </c>
    </row>
    <row r="41" spans="1:8" ht="15">
      <c r="A41" s="28" t="s">
        <v>159</v>
      </c>
      <c r="B41" s="29" t="s">
        <v>46</v>
      </c>
      <c r="C41" s="35">
        <f>('Jasper Newton Electric'!AA19)</f>
        <v>0</v>
      </c>
      <c r="D41" s="30" t="s">
        <v>98</v>
      </c>
      <c r="E41" s="2" t="s">
        <v>142</v>
      </c>
      <c r="F41" s="31">
        <f>('Jasper Newton Electric'!AB19)</f>
        <v>0</v>
      </c>
      <c r="G41" s="32" t="s">
        <v>143</v>
      </c>
      <c r="H41" s="33">
        <f>SUM('Jasper Newton Electric'!AC19)</f>
        <v>0</v>
      </c>
    </row>
    <row r="42" spans="1:8" ht="15">
      <c r="A42" s="28" t="s">
        <v>159</v>
      </c>
      <c r="B42" s="29" t="s">
        <v>47</v>
      </c>
      <c r="C42" s="35">
        <f>('Jasper Newton Electric'!AA20)</f>
        <v>0</v>
      </c>
      <c r="D42" s="2" t="s">
        <v>98</v>
      </c>
      <c r="E42" s="2" t="s">
        <v>142</v>
      </c>
      <c r="F42" s="31">
        <f>('Jasper Newton Electric'!AB20)</f>
        <v>0</v>
      </c>
      <c r="G42" s="32" t="s">
        <v>143</v>
      </c>
      <c r="H42" s="33">
        <f>SUM('Jasper Newton Electric'!AC20)</f>
        <v>0</v>
      </c>
    </row>
    <row r="43" spans="1:8" ht="15">
      <c r="A43" s="28" t="s">
        <v>159</v>
      </c>
      <c r="B43" s="29" t="s">
        <v>66</v>
      </c>
      <c r="C43" s="35">
        <f>('Jasper Newton Electric'!AA21)</f>
        <v>0</v>
      </c>
      <c r="D43" s="2" t="s">
        <v>163</v>
      </c>
      <c r="E43" s="2" t="s">
        <v>142</v>
      </c>
      <c r="F43" s="31">
        <f>('Jasper Newton Electric'!AB21)</f>
        <v>0</v>
      </c>
      <c r="G43" s="32" t="s">
        <v>143</v>
      </c>
      <c r="H43" s="33">
        <f>SUM('Jasper Newton Electric'!AC21)</f>
        <v>0</v>
      </c>
    </row>
    <row r="44" spans="1:8" ht="15">
      <c r="A44" s="28" t="s">
        <v>159</v>
      </c>
      <c r="B44" s="29" t="s">
        <v>80</v>
      </c>
      <c r="C44" s="35">
        <f>('Jasper Newton Electric'!AA22)</f>
        <v>0</v>
      </c>
      <c r="D44" s="2" t="s">
        <v>97</v>
      </c>
      <c r="E44" s="2" t="s">
        <v>142</v>
      </c>
      <c r="F44" s="31">
        <f>('Jasper Newton Electric'!AB22)</f>
        <v>0</v>
      </c>
      <c r="G44" s="32" t="s">
        <v>143</v>
      </c>
      <c r="H44" s="33">
        <f>SUM('Jasper Newton Electric'!AC22)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166</v>
      </c>
      <c r="B46" s="29" t="s">
        <v>29</v>
      </c>
      <c r="C46" s="35">
        <f>'Misc Electric'!AA7</f>
        <v>0</v>
      </c>
      <c r="D46" s="2" t="s">
        <v>167</v>
      </c>
      <c r="E46" s="30" t="s">
        <v>142</v>
      </c>
      <c r="F46" s="31">
        <f>'Misc Electric'!AB7</f>
        <v>0</v>
      </c>
      <c r="G46" s="32" t="s">
        <v>143</v>
      </c>
      <c r="H46" s="34">
        <f>'Misc Electric'!AC7</f>
        <v>0</v>
      </c>
    </row>
    <row r="47" spans="1:8" ht="15">
      <c r="A47" s="28" t="s">
        <v>168</v>
      </c>
      <c r="B47" s="29">
        <v>97</v>
      </c>
      <c r="C47" s="35">
        <f>('Misc Electric'!AA20)</f>
        <v>0</v>
      </c>
      <c r="D47" s="2" t="s">
        <v>169</v>
      </c>
      <c r="E47" s="30" t="s">
        <v>144</v>
      </c>
      <c r="F47" s="31">
        <f>('Misc Electric'!AB20)</f>
        <v>0</v>
      </c>
      <c r="G47" s="32" t="s">
        <v>126</v>
      </c>
      <c r="H47" s="34">
        <f>SUM('Misc Electric'!AC20)</f>
        <v>0</v>
      </c>
    </row>
    <row r="48" spans="1:8" ht="15">
      <c r="A48" s="28" t="s">
        <v>168</v>
      </c>
      <c r="B48" s="29">
        <v>1431</v>
      </c>
      <c r="C48" s="35">
        <f>('Misc Electric'!AA21)</f>
        <v>0</v>
      </c>
      <c r="D48" s="2" t="s">
        <v>170</v>
      </c>
      <c r="E48" s="30" t="s">
        <v>144</v>
      </c>
      <c r="F48" s="31">
        <f>('Misc Electric'!AB21)</f>
        <v>0</v>
      </c>
      <c r="G48" s="32" t="s">
        <v>126</v>
      </c>
      <c r="H48" s="34">
        <f>SUM('Misc Electric'!AC21)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Electric'!AD10)</f>
        <v>0</v>
      </c>
      <c r="D3" s="30" t="s">
        <v>135</v>
      </c>
      <c r="E3" s="2" t="s">
        <v>136</v>
      </c>
      <c r="F3" s="31">
        <f>('Misc Electric'!AE10)</f>
        <v>0</v>
      </c>
      <c r="G3" s="32" t="s">
        <v>125</v>
      </c>
      <c r="H3" s="33">
        <f>SUM('Misc Electric'!AF10)</f>
        <v>0</v>
      </c>
    </row>
    <row r="4" spans="1:8" ht="15">
      <c r="A4" s="28" t="s">
        <v>134</v>
      </c>
      <c r="B4" s="29" t="s">
        <v>137</v>
      </c>
      <c r="C4" s="35">
        <f>('Misc Electric'!AD11)</f>
        <v>0</v>
      </c>
      <c r="D4" s="30" t="s">
        <v>138</v>
      </c>
      <c r="E4" s="2" t="s">
        <v>136</v>
      </c>
      <c r="F4" s="31">
        <f>('Misc Electric'!AE11)</f>
        <v>0</v>
      </c>
      <c r="G4" s="32" t="s">
        <v>125</v>
      </c>
      <c r="H4" s="33">
        <f>SUM('Misc Electric'!AF11)</f>
        <v>0</v>
      </c>
    </row>
    <row r="5" spans="1:8" ht="15">
      <c r="A5" s="28" t="s">
        <v>134</v>
      </c>
      <c r="B5" s="29" t="s">
        <v>139</v>
      </c>
      <c r="C5" s="35">
        <f>('Misc Electric'!AD12)</f>
        <v>0</v>
      </c>
      <c r="D5" s="30" t="s">
        <v>140</v>
      </c>
      <c r="E5" s="2" t="s">
        <v>136</v>
      </c>
      <c r="F5" s="31">
        <f>('Misc Electric'!AE12)</f>
        <v>0</v>
      </c>
      <c r="G5" s="32" t="s">
        <v>125</v>
      </c>
      <c r="H5" s="33">
        <f>SUM('Misc Electric'!AF12)</f>
        <v>0</v>
      </c>
    </row>
    <row r="6" spans="1:8" ht="15">
      <c r="A6" s="28" t="s">
        <v>7</v>
      </c>
      <c r="B6" s="29" t="s">
        <v>102</v>
      </c>
      <c r="C6" s="35">
        <f>('City of Jasper'!AD14)</f>
        <v>0</v>
      </c>
      <c r="D6" s="30" t="s">
        <v>141</v>
      </c>
      <c r="E6" s="2" t="s">
        <v>142</v>
      </c>
      <c r="F6" s="31">
        <f>('City of Jasper'!AE14)</f>
        <v>0</v>
      </c>
      <c r="G6" s="32" t="s">
        <v>143</v>
      </c>
      <c r="H6" s="33">
        <f>SUM('City of Jasper'!AF14)</f>
        <v>0</v>
      </c>
    </row>
    <row r="7" spans="1:8" ht="15">
      <c r="A7" s="38" t="s">
        <v>7</v>
      </c>
      <c r="B7" s="37" t="s">
        <v>174</v>
      </c>
      <c r="C7" s="35">
        <f>('City of Jasper'!AD17)</f>
        <v>0</v>
      </c>
      <c r="D7" s="41" t="s">
        <v>173</v>
      </c>
      <c r="E7" s="42" t="s">
        <v>142</v>
      </c>
      <c r="F7" s="31">
        <f>SUM('City of Jasper'!AE17)</f>
        <v>0</v>
      </c>
      <c r="G7" s="44" t="s">
        <v>143</v>
      </c>
      <c r="H7" s="33">
        <f>SUM('City of Jasper'!AF17)</f>
        <v>0</v>
      </c>
    </row>
    <row r="8" spans="1:8" ht="15">
      <c r="A8" s="28" t="s">
        <v>7</v>
      </c>
      <c r="B8" s="29" t="s">
        <v>73</v>
      </c>
      <c r="C8" s="35">
        <f>('City of Jasper'!AD7)</f>
        <v>0</v>
      </c>
      <c r="D8" s="30" t="s">
        <v>138</v>
      </c>
      <c r="E8" s="2" t="s">
        <v>144</v>
      </c>
      <c r="F8" s="31">
        <f>('City of Jasper'!AE7)</f>
        <v>0</v>
      </c>
      <c r="G8" s="32" t="s">
        <v>126</v>
      </c>
      <c r="H8" s="33">
        <f>SUM('City of Jasper'!AF7)</f>
        <v>0</v>
      </c>
    </row>
    <row r="9" spans="1:8" ht="15">
      <c r="A9" s="28" t="s">
        <v>7</v>
      </c>
      <c r="B9" s="29" t="s">
        <v>100</v>
      </c>
      <c r="C9" s="35">
        <f>('City of Jasper'!AD13)</f>
        <v>0</v>
      </c>
      <c r="D9" s="30" t="s">
        <v>145</v>
      </c>
      <c r="E9" s="2" t="s">
        <v>142</v>
      </c>
      <c r="F9" s="31">
        <f>('City of Jasper'!AE13)</f>
        <v>0</v>
      </c>
      <c r="G9" s="32" t="s">
        <v>143</v>
      </c>
      <c r="H9" s="33">
        <f>SUM('City of Jasper'!AF13)</f>
        <v>0</v>
      </c>
    </row>
    <row r="10" spans="1:8" ht="15">
      <c r="A10" s="28" t="s">
        <v>7</v>
      </c>
      <c r="B10" s="29" t="s">
        <v>95</v>
      </c>
      <c r="C10" s="35">
        <f>('City of Jasper'!AD12)</f>
        <v>0</v>
      </c>
      <c r="D10" s="30" t="s">
        <v>146</v>
      </c>
      <c r="E10" s="2" t="s">
        <v>142</v>
      </c>
      <c r="F10" s="31">
        <f>('City of Jasper'!AE12)</f>
        <v>0</v>
      </c>
      <c r="G10" s="32" t="s">
        <v>143</v>
      </c>
      <c r="H10" s="33">
        <f>SUM('City of Jasper'!AF12)</f>
        <v>0</v>
      </c>
    </row>
    <row r="11" spans="1:8" ht="15">
      <c r="A11" s="28" t="s">
        <v>7</v>
      </c>
      <c r="B11" s="29" t="s">
        <v>72</v>
      </c>
      <c r="C11" s="35">
        <f>('City of Jasper'!AD4)</f>
        <v>0</v>
      </c>
      <c r="D11" s="30" t="s">
        <v>147</v>
      </c>
      <c r="E11" s="2" t="s">
        <v>144</v>
      </c>
      <c r="F11" s="31">
        <f>('City of Jasper'!AE4)</f>
        <v>0</v>
      </c>
      <c r="G11" s="32" t="s">
        <v>126</v>
      </c>
      <c r="H11" s="33">
        <f>SUM('City of Jasper'!AF4)</f>
        <v>0</v>
      </c>
    </row>
    <row r="12" spans="1:8" ht="15">
      <c r="A12" s="28" t="s">
        <v>7</v>
      </c>
      <c r="B12" s="29" t="s">
        <v>71</v>
      </c>
      <c r="C12" s="35">
        <f>('City of Jasper'!AD5)</f>
        <v>0</v>
      </c>
      <c r="D12" s="30" t="s">
        <v>148</v>
      </c>
      <c r="E12" s="2" t="s">
        <v>144</v>
      </c>
      <c r="F12" s="31">
        <f>('City of Jasper'!AE5)</f>
        <v>0</v>
      </c>
      <c r="G12" s="32" t="s">
        <v>126</v>
      </c>
      <c r="H12" s="33">
        <f>SUM('City of Jasper'!AF5)</f>
        <v>0</v>
      </c>
    </row>
    <row r="13" spans="1:8" ht="15">
      <c r="A13" s="28" t="s">
        <v>7</v>
      </c>
      <c r="B13" s="29" t="s">
        <v>74</v>
      </c>
      <c r="C13" s="35">
        <f>('City of Jasper'!AD6)</f>
        <v>0</v>
      </c>
      <c r="D13" s="30" t="s">
        <v>149</v>
      </c>
      <c r="E13" s="2" t="s">
        <v>142</v>
      </c>
      <c r="F13" s="31">
        <f>('City of Jasper'!AE6)</f>
        <v>0</v>
      </c>
      <c r="G13" s="32" t="s">
        <v>143</v>
      </c>
      <c r="H13" s="33">
        <f>SUM('City of Jasper'!AF6)</f>
        <v>0</v>
      </c>
    </row>
    <row r="14" spans="1:8" ht="15">
      <c r="A14" s="28" t="s">
        <v>7</v>
      </c>
      <c r="B14" s="29" t="s">
        <v>78</v>
      </c>
      <c r="C14" s="35">
        <f>('City of Jasper'!AD8)</f>
        <v>0</v>
      </c>
      <c r="D14" s="30" t="s">
        <v>138</v>
      </c>
      <c r="E14" s="2" t="s">
        <v>142</v>
      </c>
      <c r="F14" s="31">
        <f>('City of Jasper'!AE8)</f>
        <v>0</v>
      </c>
      <c r="G14" s="32" t="s">
        <v>143</v>
      </c>
      <c r="H14" s="33">
        <f>SUM('City of Jasper'!AF8)</f>
        <v>0</v>
      </c>
    </row>
    <row r="15" spans="1:8" ht="15">
      <c r="A15" s="28" t="s">
        <v>7</v>
      </c>
      <c r="B15" s="29" t="s">
        <v>77</v>
      </c>
      <c r="C15" s="35">
        <f>('City of Jasper'!AD11)</f>
        <v>0</v>
      </c>
      <c r="D15" s="30" t="s">
        <v>150</v>
      </c>
      <c r="E15" s="2" t="s">
        <v>142</v>
      </c>
      <c r="F15" s="31">
        <f>('City of Jasper'!AE11)</f>
        <v>0</v>
      </c>
      <c r="G15" s="32" t="s">
        <v>143</v>
      </c>
      <c r="H15" s="33">
        <f>SUM('City of Jasper'!AF11)</f>
        <v>0</v>
      </c>
    </row>
    <row r="16" spans="1:8" ht="15">
      <c r="A16" s="38" t="s">
        <v>7</v>
      </c>
      <c r="B16" s="49" t="s">
        <v>109</v>
      </c>
      <c r="C16" s="35">
        <f>('City of Jasper'!AD15)</f>
        <v>0</v>
      </c>
      <c r="D16" s="41" t="s">
        <v>171</v>
      </c>
      <c r="E16" s="42" t="s">
        <v>142</v>
      </c>
      <c r="F16" s="31">
        <f>('City of Jasper'!AE15)</f>
        <v>0</v>
      </c>
      <c r="G16" s="44" t="s">
        <v>143</v>
      </c>
      <c r="H16" s="33">
        <f>SUM('City of Jasper'!AF15)</f>
        <v>0</v>
      </c>
    </row>
    <row r="17" spans="1:8" ht="15">
      <c r="A17" s="28" t="s">
        <v>7</v>
      </c>
      <c r="B17" s="48" t="s">
        <v>76</v>
      </c>
      <c r="C17" s="35">
        <f>('City of Jasper'!AD12)</f>
        <v>0</v>
      </c>
      <c r="D17" s="30" t="s">
        <v>151</v>
      </c>
      <c r="E17" s="2" t="s">
        <v>144</v>
      </c>
      <c r="F17" s="31">
        <f>('City of Jasper'!AE12)</f>
        <v>0</v>
      </c>
      <c r="G17" s="32" t="s">
        <v>126</v>
      </c>
      <c r="H17" s="33">
        <f>SUM('City of Jasper'!AF12)</f>
        <v>0</v>
      </c>
    </row>
    <row r="18" spans="1:8" ht="15">
      <c r="A18" s="28" t="s">
        <v>7</v>
      </c>
      <c r="B18" s="29" t="s">
        <v>75</v>
      </c>
      <c r="C18" s="35">
        <f>('City of Jasper'!AD13)</f>
        <v>0</v>
      </c>
      <c r="D18" s="30" t="s">
        <v>151</v>
      </c>
      <c r="E18" s="2" t="s">
        <v>142</v>
      </c>
      <c r="F18" s="31">
        <f>('City of Jasper'!AE13)</f>
        <v>0</v>
      </c>
      <c r="G18" s="32" t="s">
        <v>143</v>
      </c>
      <c r="H18" s="33">
        <f>SUM('City of Jasper'!AF13)</f>
        <v>0</v>
      </c>
    </row>
    <row r="19" spans="1:8" ht="15">
      <c r="A19" s="28" t="s">
        <v>7</v>
      </c>
      <c r="B19" s="29" t="s">
        <v>176</v>
      </c>
      <c r="C19" s="35">
        <f>'City of Jasper'!AD16</f>
        <v>0</v>
      </c>
      <c r="D19" s="30" t="s">
        <v>175</v>
      </c>
      <c r="E19" s="2" t="s">
        <v>142</v>
      </c>
      <c r="F19" s="31">
        <f>SUM('City of Jasper'!AE16)</f>
        <v>0</v>
      </c>
      <c r="G19" s="32" t="s">
        <v>143</v>
      </c>
      <c r="H19" s="33">
        <f>SUM('City of Jasper'!AF16)</f>
        <v>0</v>
      </c>
    </row>
    <row r="20" spans="1:8" ht="15">
      <c r="A20" s="28" t="s">
        <v>32</v>
      </c>
      <c r="B20" s="29" t="s">
        <v>108</v>
      </c>
      <c r="C20" s="35">
        <f>('Misc Electric'!AD6)</f>
        <v>0</v>
      </c>
      <c r="D20" s="30" t="s">
        <v>152</v>
      </c>
      <c r="E20" s="2" t="s">
        <v>142</v>
      </c>
      <c r="F20" s="31">
        <f>('Misc Electric'!AE6)</f>
        <v>0</v>
      </c>
      <c r="G20" s="32" t="s">
        <v>143</v>
      </c>
      <c r="H20" s="33">
        <f>SUM('Misc Electric'!AF6)</f>
        <v>0</v>
      </c>
    </row>
    <row r="21" spans="1:8" ht="15">
      <c r="A21" s="28" t="s">
        <v>32</v>
      </c>
      <c r="B21" s="29" t="s">
        <v>90</v>
      </c>
      <c r="C21" s="35">
        <f>('Misc Electric'!AD5)</f>
        <v>0</v>
      </c>
      <c r="D21" s="30" t="s">
        <v>153</v>
      </c>
      <c r="E21" s="2" t="s">
        <v>142</v>
      </c>
      <c r="F21" s="31">
        <f>('Misc Electric'!AE5)</f>
        <v>0</v>
      </c>
      <c r="G21" s="32" t="s">
        <v>143</v>
      </c>
      <c r="H21" s="33">
        <f>SUM('Misc Electric'!AF5)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Electric'!AD15)</f>
        <v>0</v>
      </c>
      <c r="D22" s="41" t="s">
        <v>153</v>
      </c>
      <c r="E22" s="42" t="s">
        <v>144</v>
      </c>
      <c r="F22" s="43">
        <f>('Misc Electric'!AE15)</f>
        <v>0</v>
      </c>
      <c r="G22" s="44" t="s">
        <v>126</v>
      </c>
      <c r="H22" s="51">
        <f>SUM('Misc Electric'!AF15)</f>
        <v>0</v>
      </c>
    </row>
    <row r="23" spans="1:8" ht="15">
      <c r="A23" s="28" t="s">
        <v>154</v>
      </c>
      <c r="B23" s="29">
        <v>33482103</v>
      </c>
      <c r="C23" s="35">
        <f>('Misc Electric'!AD8)</f>
        <v>0</v>
      </c>
      <c r="D23" s="30" t="s">
        <v>57</v>
      </c>
      <c r="E23" s="2" t="s">
        <v>142</v>
      </c>
      <c r="F23" s="31">
        <f>('Misc Electric'!AE8)</f>
        <v>0</v>
      </c>
      <c r="G23" s="32" t="s">
        <v>143</v>
      </c>
      <c r="H23" s="33">
        <f>SUM('Misc Electric'!AF8)</f>
        <v>0</v>
      </c>
    </row>
    <row r="24" spans="1:8" ht="15">
      <c r="A24" s="28" t="s">
        <v>154</v>
      </c>
      <c r="B24" s="29">
        <v>33483901</v>
      </c>
      <c r="C24" s="35">
        <f>('Misc Electric'!AD9)</f>
        <v>0</v>
      </c>
      <c r="D24" s="30" t="s">
        <v>155</v>
      </c>
      <c r="E24" s="2" t="s">
        <v>142</v>
      </c>
      <c r="F24" s="31">
        <f>('Misc Electric'!AE9)</f>
        <v>0</v>
      </c>
      <c r="G24" s="32" t="s">
        <v>143</v>
      </c>
      <c r="H24" s="33">
        <f>SUM('Misc Electric'!AF9)</f>
        <v>0</v>
      </c>
    </row>
    <row r="25" spans="1:8" ht="15">
      <c r="A25" s="28" t="s">
        <v>156</v>
      </c>
      <c r="B25" s="29">
        <v>576</v>
      </c>
      <c r="C25" s="35">
        <f>('Misc Electric'!AD17)</f>
        <v>0</v>
      </c>
      <c r="D25" s="30" t="s">
        <v>157</v>
      </c>
      <c r="E25" s="2" t="s">
        <v>144</v>
      </c>
      <c r="F25" s="31">
        <f>('Misc Electric'!AE17)</f>
        <v>0</v>
      </c>
      <c r="G25" s="32" t="s">
        <v>126</v>
      </c>
      <c r="H25" s="33">
        <f>SUM('Misc Electric'!AF17)</f>
        <v>0</v>
      </c>
    </row>
    <row r="26" spans="1:8" ht="15">
      <c r="A26" s="28" t="s">
        <v>156</v>
      </c>
      <c r="B26" s="29">
        <v>1098</v>
      </c>
      <c r="C26" s="35">
        <f>('Misc Electric'!AD18)</f>
        <v>0</v>
      </c>
      <c r="D26" s="30" t="s">
        <v>158</v>
      </c>
      <c r="E26" s="2" t="s">
        <v>144</v>
      </c>
      <c r="F26" s="31">
        <f>('Misc Electric'!AE18)</f>
        <v>0</v>
      </c>
      <c r="G26" s="32" t="s">
        <v>126</v>
      </c>
      <c r="H26" s="33">
        <f>SUM('Misc Electric'!AF18)</f>
        <v>0</v>
      </c>
    </row>
    <row r="27" spans="1:8" ht="15" hidden="1">
      <c r="A27" s="28" t="s">
        <v>159</v>
      </c>
      <c r="B27" s="29" t="s">
        <v>35</v>
      </c>
      <c r="C27" s="35" t="str">
        <f>('Jasper Newton Electric'!AD5)</f>
        <v>disconnected</v>
      </c>
      <c r="D27" s="30" t="s">
        <v>147</v>
      </c>
      <c r="E27" s="2" t="s">
        <v>142</v>
      </c>
      <c r="F27" s="31">
        <f>('Jasper Newton Electric'!AE5)</f>
        <v>0</v>
      </c>
      <c r="G27" s="32" t="s">
        <v>143</v>
      </c>
      <c r="H27" s="33">
        <f>SUM('Jasper Newton Electric'!AF5)</f>
        <v>0</v>
      </c>
    </row>
    <row r="28" spans="1:8" ht="15">
      <c r="A28" s="28" t="s">
        <v>159</v>
      </c>
      <c r="B28" s="29" t="s">
        <v>36</v>
      </c>
      <c r="C28" s="35">
        <f>('Jasper Newton Electric'!AD6)</f>
        <v>0</v>
      </c>
      <c r="D28" s="30" t="s">
        <v>147</v>
      </c>
      <c r="E28" s="2" t="s">
        <v>142</v>
      </c>
      <c r="F28" s="31">
        <f>('Jasper Newton Electric'!AE6)</f>
        <v>0</v>
      </c>
      <c r="G28" s="32" t="s">
        <v>143</v>
      </c>
      <c r="H28" s="33">
        <f>SUM('Jasper Newton Electric'!AF6)</f>
        <v>0</v>
      </c>
    </row>
    <row r="29" spans="1:8" ht="15">
      <c r="A29" s="28" t="s">
        <v>159</v>
      </c>
      <c r="B29" s="29" t="s">
        <v>39</v>
      </c>
      <c r="C29" s="35">
        <f>('Jasper Newton Electric'!AD7)</f>
        <v>0</v>
      </c>
      <c r="D29" s="30" t="s">
        <v>98</v>
      </c>
      <c r="E29" s="2" t="s">
        <v>142</v>
      </c>
      <c r="F29" s="31">
        <f>('Jasper Newton Electric'!AE7)</f>
        <v>0</v>
      </c>
      <c r="G29" s="32" t="s">
        <v>143</v>
      </c>
      <c r="H29" s="33">
        <f>SUM('Jasper Newton Electric'!AF7)</f>
        <v>0</v>
      </c>
    </row>
    <row r="30" spans="1:8" ht="15">
      <c r="A30" s="28" t="s">
        <v>159</v>
      </c>
      <c r="B30" s="29" t="s">
        <v>40</v>
      </c>
      <c r="C30" s="35">
        <f>('Jasper Newton Electric'!AD8)</f>
        <v>0</v>
      </c>
      <c r="D30" s="30" t="s">
        <v>160</v>
      </c>
      <c r="E30" s="2" t="s">
        <v>142</v>
      </c>
      <c r="F30" s="31">
        <f>('Jasper Newton Electric'!AE8)</f>
        <v>0</v>
      </c>
      <c r="G30" s="32" t="s">
        <v>143</v>
      </c>
      <c r="H30" s="33">
        <f>SUM('Jasper Newton Electric'!AF8)</f>
        <v>0</v>
      </c>
    </row>
    <row r="31" spans="1:8" ht="15">
      <c r="A31" s="28" t="s">
        <v>159</v>
      </c>
      <c r="B31" s="29" t="s">
        <v>48</v>
      </c>
      <c r="C31" s="35">
        <f>('Jasper Newton Electric'!AD9)</f>
        <v>0</v>
      </c>
      <c r="D31" s="30" t="s">
        <v>97</v>
      </c>
      <c r="E31" s="2" t="s">
        <v>142</v>
      </c>
      <c r="F31" s="31">
        <f>('Jasper Newton Electric'!AE9)</f>
        <v>0</v>
      </c>
      <c r="G31" s="32" t="s">
        <v>143</v>
      </c>
      <c r="H31" s="33">
        <f>SUM('Jasper Newton Electric'!AF9)</f>
        <v>0</v>
      </c>
    </row>
    <row r="32" spans="1:8" ht="15">
      <c r="A32" s="28" t="s">
        <v>159</v>
      </c>
      <c r="B32" s="29" t="s">
        <v>41</v>
      </c>
      <c r="C32" s="35">
        <f>('Jasper Newton Electric'!AD10)</f>
        <v>0</v>
      </c>
      <c r="D32" s="30" t="s">
        <v>147</v>
      </c>
      <c r="E32" s="2" t="s">
        <v>142</v>
      </c>
      <c r="F32" s="31">
        <f>('Jasper Newton Electric'!AE10)</f>
        <v>0</v>
      </c>
      <c r="G32" s="32" t="s">
        <v>143</v>
      </c>
      <c r="H32" s="33">
        <f>SUM('Jasper Newton Electric'!AF10)</f>
        <v>0</v>
      </c>
    </row>
    <row r="33" spans="1:8" ht="15">
      <c r="A33" s="28" t="s">
        <v>159</v>
      </c>
      <c r="B33" s="29" t="s">
        <v>9</v>
      </c>
      <c r="C33" s="35">
        <f>('Jasper Newton Electric'!AD11)</f>
        <v>0</v>
      </c>
      <c r="D33" s="30" t="s">
        <v>161</v>
      </c>
      <c r="E33" s="2" t="s">
        <v>142</v>
      </c>
      <c r="F33" s="31">
        <f>('Jasper Newton Electric'!AE11)</f>
        <v>0</v>
      </c>
      <c r="G33" s="32" t="s">
        <v>143</v>
      </c>
      <c r="H33" s="33">
        <f>SUM('Jasper Newton Electric'!AF11)</f>
        <v>0</v>
      </c>
    </row>
    <row r="34" spans="1:8" ht="15">
      <c r="A34" s="28" t="s">
        <v>159</v>
      </c>
      <c r="B34" s="29" t="s">
        <v>25</v>
      </c>
      <c r="C34" s="35" t="e">
        <f>('Jasper Newton Electric'!#REF!)</f>
        <v>#REF!</v>
      </c>
      <c r="D34" s="30" t="s">
        <v>162</v>
      </c>
      <c r="E34" s="2" t="s">
        <v>142</v>
      </c>
      <c r="F34" s="31" t="e">
        <f>('Jasper Newton Electric'!#REF!)</f>
        <v>#REF!</v>
      </c>
      <c r="G34" s="32" t="s">
        <v>143</v>
      </c>
      <c r="H34" s="33" t="e">
        <f>SUM('Jasper Newton Electric'!#REF!)</f>
        <v>#REF!</v>
      </c>
    </row>
    <row r="35" spans="1:8" ht="15">
      <c r="A35" s="28" t="s">
        <v>159</v>
      </c>
      <c r="B35" s="29" t="s">
        <v>23</v>
      </c>
      <c r="C35" s="35">
        <f>('Jasper Newton Electric'!AD12)</f>
        <v>0</v>
      </c>
      <c r="D35" s="30" t="s">
        <v>162</v>
      </c>
      <c r="E35" s="2" t="s">
        <v>142</v>
      </c>
      <c r="F35" s="31">
        <f>('Jasper Newton Electric'!AE12)</f>
        <v>0</v>
      </c>
      <c r="G35" s="32" t="s">
        <v>143</v>
      </c>
      <c r="H35" s="33">
        <f>SUM('Jasper Newton Electric'!AF12)</f>
        <v>0</v>
      </c>
    </row>
    <row r="36" spans="1:8" ht="15">
      <c r="A36" s="28" t="s">
        <v>159</v>
      </c>
      <c r="B36" s="29" t="s">
        <v>42</v>
      </c>
      <c r="C36" s="35">
        <f>('Jasper Newton Electric'!AD14)</f>
        <v>0</v>
      </c>
      <c r="D36" s="30" t="s">
        <v>147</v>
      </c>
      <c r="E36" s="2" t="s">
        <v>142</v>
      </c>
      <c r="F36" s="31">
        <f>('Jasper Newton Electric'!AE14)</f>
        <v>0</v>
      </c>
      <c r="G36" s="32" t="s">
        <v>143</v>
      </c>
      <c r="H36" s="33">
        <f>SUM('Jasper Newton Electric'!AF14)</f>
        <v>0</v>
      </c>
    </row>
    <row r="37" spans="1:8" ht="15">
      <c r="A37" s="28" t="s">
        <v>159</v>
      </c>
      <c r="B37" s="29" t="s">
        <v>16</v>
      </c>
      <c r="C37" s="35">
        <f>('Jasper Newton Electric'!AD15)</f>
        <v>0</v>
      </c>
      <c r="D37" s="30" t="s">
        <v>163</v>
      </c>
      <c r="E37" s="2" t="s">
        <v>142</v>
      </c>
      <c r="F37" s="31">
        <f>('Jasper Newton Electric'!AE15)</f>
        <v>0</v>
      </c>
      <c r="G37" s="32" t="s">
        <v>143</v>
      </c>
      <c r="H37" s="33">
        <f>SUM('Jasper Newton Electric'!AF15)</f>
        <v>0</v>
      </c>
    </row>
    <row r="38" spans="1:8" ht="15">
      <c r="A38" s="28" t="s">
        <v>159</v>
      </c>
      <c r="B38" s="29" t="s">
        <v>45</v>
      </c>
      <c r="C38" s="35">
        <f>('Jasper Newton Electric'!AD16)</f>
        <v>0</v>
      </c>
      <c r="D38" s="30" t="s">
        <v>148</v>
      </c>
      <c r="E38" s="2" t="s">
        <v>142</v>
      </c>
      <c r="F38" s="31">
        <f>('Jasper Newton Electric'!AE16)</f>
        <v>0</v>
      </c>
      <c r="G38" s="32" t="s">
        <v>143</v>
      </c>
      <c r="H38" s="33">
        <f>SUM('Jasper Newton Electric'!AF16)</f>
        <v>0</v>
      </c>
    </row>
    <row r="39" spans="1:8" ht="15">
      <c r="A39" s="28" t="s">
        <v>159</v>
      </c>
      <c r="B39" s="29" t="s">
        <v>13</v>
      </c>
      <c r="C39" s="35">
        <f>('Jasper Newton Electric'!AD17)</f>
        <v>0</v>
      </c>
      <c r="D39" s="30" t="s">
        <v>160</v>
      </c>
      <c r="E39" s="2" t="s">
        <v>142</v>
      </c>
      <c r="F39" s="31">
        <f>('Jasper Newton Electric'!AE17)</f>
        <v>0</v>
      </c>
      <c r="G39" s="32" t="s">
        <v>143</v>
      </c>
      <c r="H39" s="33">
        <f>SUM('Jasper Newton Electric'!AF17)</f>
        <v>0</v>
      </c>
    </row>
    <row r="40" spans="1:8" ht="15">
      <c r="A40" s="28" t="s">
        <v>159</v>
      </c>
      <c r="B40" s="29" t="s">
        <v>19</v>
      </c>
      <c r="C40" s="35">
        <f>('Jasper Newton Electric'!AD18)</f>
        <v>0</v>
      </c>
      <c r="D40" s="30" t="s">
        <v>158</v>
      </c>
      <c r="E40" s="2" t="s">
        <v>142</v>
      </c>
      <c r="F40" s="31">
        <f>('Jasper Newton Electric'!AE18)</f>
        <v>0</v>
      </c>
      <c r="G40" s="32" t="s">
        <v>143</v>
      </c>
      <c r="H40" s="33">
        <f>SUM('Jasper Newton Electric'!AF18)</f>
        <v>0</v>
      </c>
    </row>
    <row r="41" spans="1:8" ht="15">
      <c r="A41" s="28" t="s">
        <v>159</v>
      </c>
      <c r="B41" s="29" t="s">
        <v>46</v>
      </c>
      <c r="C41" s="35">
        <f>('Jasper Newton Electric'!AD19)</f>
        <v>0</v>
      </c>
      <c r="D41" s="30" t="s">
        <v>98</v>
      </c>
      <c r="E41" s="2" t="s">
        <v>142</v>
      </c>
      <c r="F41" s="31">
        <f>('Jasper Newton Electric'!AE19)</f>
        <v>0</v>
      </c>
      <c r="G41" s="32" t="s">
        <v>143</v>
      </c>
      <c r="H41" s="33">
        <f>SUM('Jasper Newton Electric'!AF19)</f>
        <v>0</v>
      </c>
    </row>
    <row r="42" spans="1:8" ht="15">
      <c r="A42" s="28" t="s">
        <v>159</v>
      </c>
      <c r="B42" s="29" t="s">
        <v>47</v>
      </c>
      <c r="C42" s="35">
        <f>('Jasper Newton Electric'!AD20)</f>
        <v>0</v>
      </c>
      <c r="D42" s="2" t="s">
        <v>98</v>
      </c>
      <c r="E42" s="2" t="s">
        <v>142</v>
      </c>
      <c r="F42" s="31">
        <f>('Jasper Newton Electric'!AE20)</f>
        <v>0</v>
      </c>
      <c r="G42" s="32" t="s">
        <v>143</v>
      </c>
      <c r="H42" s="33">
        <f>SUM('Jasper Newton Electric'!AF20)</f>
        <v>0</v>
      </c>
    </row>
    <row r="43" spans="1:8" ht="15">
      <c r="A43" s="28" t="s">
        <v>159</v>
      </c>
      <c r="B43" s="29" t="s">
        <v>66</v>
      </c>
      <c r="C43" s="35">
        <f>('Jasper Newton Electric'!AD21)</f>
        <v>0</v>
      </c>
      <c r="D43" s="2" t="s">
        <v>163</v>
      </c>
      <c r="E43" s="2" t="s">
        <v>142</v>
      </c>
      <c r="F43" s="31">
        <f>('Jasper Newton Electric'!AE21)</f>
        <v>0</v>
      </c>
      <c r="G43" s="32" t="s">
        <v>143</v>
      </c>
      <c r="H43" s="33">
        <f>SUM('Jasper Newton Electric'!AF21)</f>
        <v>0</v>
      </c>
    </row>
    <row r="44" spans="1:8" ht="15">
      <c r="A44" s="28" t="s">
        <v>159</v>
      </c>
      <c r="B44" s="29" t="s">
        <v>80</v>
      </c>
      <c r="C44" s="35">
        <f>('Jasper Newton Electric'!AD22)</f>
        <v>0</v>
      </c>
      <c r="D44" s="2" t="s">
        <v>97</v>
      </c>
      <c r="E44" s="2" t="s">
        <v>142</v>
      </c>
      <c r="F44" s="31">
        <f>('Jasper Newton Electric'!AE22)</f>
        <v>0</v>
      </c>
      <c r="G44" s="32" t="s">
        <v>143</v>
      </c>
      <c r="H44" s="33">
        <f>SUM('Jasper Newton Electric'!AF22)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166</v>
      </c>
      <c r="B46" s="29" t="s">
        <v>29</v>
      </c>
      <c r="C46" s="35" t="s">
        <v>179</v>
      </c>
      <c r="D46" s="2" t="s">
        <v>167</v>
      </c>
      <c r="E46" s="30" t="s">
        <v>142</v>
      </c>
      <c r="F46" s="31">
        <v>0</v>
      </c>
      <c r="G46" s="32" t="s">
        <v>143</v>
      </c>
      <c r="H46" s="34">
        <v>10.69</v>
      </c>
    </row>
    <row r="47" spans="1:8" ht="15">
      <c r="A47" s="28" t="s">
        <v>168</v>
      </c>
      <c r="B47" s="29">
        <v>97</v>
      </c>
      <c r="C47" s="35">
        <f>('Misc Electric'!AD20)</f>
        <v>0</v>
      </c>
      <c r="D47" s="2" t="s">
        <v>169</v>
      </c>
      <c r="E47" s="30" t="s">
        <v>144</v>
      </c>
      <c r="F47" s="31">
        <f>('Misc Electric'!AE20)</f>
        <v>0</v>
      </c>
      <c r="G47" s="32" t="s">
        <v>126</v>
      </c>
      <c r="H47" s="34">
        <f>SUM('Misc Electric'!AF20)</f>
        <v>0</v>
      </c>
    </row>
    <row r="48" spans="1:8" ht="15">
      <c r="A48" s="28" t="s">
        <v>168</v>
      </c>
      <c r="B48" s="29">
        <v>1431</v>
      </c>
      <c r="C48" s="35">
        <f>('Misc Electric'!AD21)</f>
        <v>0</v>
      </c>
      <c r="D48" s="2" t="s">
        <v>170</v>
      </c>
      <c r="E48" s="30" t="s">
        <v>144</v>
      </c>
      <c r="F48" s="31">
        <f>('Misc Electric'!AE21)</f>
        <v>0</v>
      </c>
      <c r="G48" s="32" t="s">
        <v>126</v>
      </c>
      <c r="H48" s="34">
        <f>SUM('Misc Electric'!AF21)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6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Electric'!AG10)</f>
        <v>0</v>
      </c>
      <c r="D3" s="30" t="s">
        <v>135</v>
      </c>
      <c r="E3" s="2" t="s">
        <v>136</v>
      </c>
      <c r="F3" s="31">
        <f>('Misc Electric'!AH10)</f>
        <v>0</v>
      </c>
      <c r="G3" s="32" t="s">
        <v>125</v>
      </c>
      <c r="H3" s="33">
        <f>SUM('Misc Electric'!AI10)</f>
        <v>0</v>
      </c>
    </row>
    <row r="4" spans="1:8" ht="15">
      <c r="A4" s="28" t="s">
        <v>134</v>
      </c>
      <c r="B4" s="29" t="s">
        <v>137</v>
      </c>
      <c r="C4" s="35">
        <f>('Misc Electric'!AG11)</f>
        <v>0</v>
      </c>
      <c r="D4" s="30" t="s">
        <v>138</v>
      </c>
      <c r="E4" s="2" t="s">
        <v>136</v>
      </c>
      <c r="F4" s="31">
        <f>('Misc Electric'!AH11)</f>
        <v>0</v>
      </c>
      <c r="G4" s="32" t="s">
        <v>125</v>
      </c>
      <c r="H4" s="33">
        <f>SUM('Misc Electric'!AI11)</f>
        <v>0</v>
      </c>
    </row>
    <row r="5" spans="1:8" ht="15">
      <c r="A5" s="28" t="s">
        <v>134</v>
      </c>
      <c r="B5" s="29" t="s">
        <v>139</v>
      </c>
      <c r="C5" s="35">
        <f>('Misc Electric'!AG12)</f>
        <v>0</v>
      </c>
      <c r="D5" s="30" t="s">
        <v>140</v>
      </c>
      <c r="E5" s="2" t="s">
        <v>136</v>
      </c>
      <c r="F5" s="31">
        <f>('Misc Electric'!AH12)</f>
        <v>0</v>
      </c>
      <c r="G5" s="32" t="s">
        <v>125</v>
      </c>
      <c r="H5" s="33">
        <f>SUM('Misc Electric'!AI12)</f>
        <v>0</v>
      </c>
    </row>
    <row r="6" spans="1:8" ht="15">
      <c r="A6" s="28" t="s">
        <v>7</v>
      </c>
      <c r="B6" s="29" t="s">
        <v>102</v>
      </c>
      <c r="C6" s="35">
        <f>('City of Jasper'!AG14)</f>
        <v>0</v>
      </c>
      <c r="D6" s="30" t="s">
        <v>141</v>
      </c>
      <c r="E6" s="2" t="s">
        <v>142</v>
      </c>
      <c r="F6" s="31">
        <f>('City of Jasper'!AH14)</f>
        <v>0</v>
      </c>
      <c r="G6" s="32" t="s">
        <v>143</v>
      </c>
      <c r="H6" s="33">
        <f>SUM('City of Jasper'!AI14)</f>
        <v>0</v>
      </c>
    </row>
    <row r="7" spans="1:8" ht="15">
      <c r="A7" s="38" t="s">
        <v>7</v>
      </c>
      <c r="B7" s="37" t="s">
        <v>174</v>
      </c>
      <c r="C7" s="35">
        <f>('City of Jasper'!AG17)</f>
        <v>0</v>
      </c>
      <c r="D7" s="41" t="s">
        <v>173</v>
      </c>
      <c r="E7" s="42" t="s">
        <v>142</v>
      </c>
      <c r="F7" s="31">
        <f>SUM('City of Jasper'!AH17)</f>
        <v>0</v>
      </c>
      <c r="G7" s="44" t="s">
        <v>143</v>
      </c>
      <c r="H7" s="33">
        <f>SUM('City of Jasper'!AI17)</f>
        <v>0</v>
      </c>
    </row>
    <row r="8" spans="1:8" ht="15">
      <c r="A8" s="28" t="s">
        <v>7</v>
      </c>
      <c r="B8" s="29" t="s">
        <v>73</v>
      </c>
      <c r="C8" s="35">
        <f>('City of Jasper'!AG7)</f>
        <v>0</v>
      </c>
      <c r="D8" s="30" t="s">
        <v>138</v>
      </c>
      <c r="E8" s="2" t="s">
        <v>144</v>
      </c>
      <c r="F8" s="31">
        <f>('City of Jasper'!AH7)</f>
        <v>0</v>
      </c>
      <c r="G8" s="32" t="s">
        <v>126</v>
      </c>
      <c r="H8" s="33">
        <f>SUM('City of Jasper'!AI7)</f>
        <v>0</v>
      </c>
    </row>
    <row r="9" spans="1:8" ht="15">
      <c r="A9" s="28" t="s">
        <v>7</v>
      </c>
      <c r="B9" s="29" t="s">
        <v>100</v>
      </c>
      <c r="C9" s="35">
        <f>('City of Jasper'!AG13)</f>
        <v>0</v>
      </c>
      <c r="D9" s="30" t="s">
        <v>145</v>
      </c>
      <c r="E9" s="2" t="s">
        <v>142</v>
      </c>
      <c r="F9" s="31">
        <f>('City of Jasper'!AH13)</f>
        <v>0</v>
      </c>
      <c r="G9" s="32" t="s">
        <v>143</v>
      </c>
      <c r="H9" s="33">
        <f>SUM('City of Jasper'!AI13)</f>
        <v>0</v>
      </c>
    </row>
    <row r="10" spans="1:8" ht="15">
      <c r="A10" s="28" t="s">
        <v>7</v>
      </c>
      <c r="B10" s="29" t="s">
        <v>95</v>
      </c>
      <c r="C10" s="35">
        <f>('City of Jasper'!AG12)</f>
        <v>0</v>
      </c>
      <c r="D10" s="30" t="s">
        <v>146</v>
      </c>
      <c r="E10" s="2" t="s">
        <v>142</v>
      </c>
      <c r="F10" s="31">
        <f>('City of Jasper'!AH12)</f>
        <v>0</v>
      </c>
      <c r="G10" s="32" t="s">
        <v>143</v>
      </c>
      <c r="H10" s="33">
        <f>SUM('City of Jasper'!AI12)</f>
        <v>0</v>
      </c>
    </row>
    <row r="11" spans="1:8" ht="15">
      <c r="A11" s="28" t="s">
        <v>7</v>
      </c>
      <c r="B11" s="29" t="s">
        <v>72</v>
      </c>
      <c r="C11" s="35" t="e">
        <f>('City of Jasper'!#REF!)</f>
        <v>#REF!</v>
      </c>
      <c r="D11" s="30" t="s">
        <v>147</v>
      </c>
      <c r="E11" s="2" t="s">
        <v>144</v>
      </c>
      <c r="F11" s="31" t="e">
        <f>('City of Jasper'!#REF!)</f>
        <v>#REF!</v>
      </c>
      <c r="G11" s="32" t="s">
        <v>126</v>
      </c>
      <c r="H11" s="33" t="e">
        <f>SUM('City of Jasper'!#REF!)</f>
        <v>#REF!</v>
      </c>
    </row>
    <row r="12" spans="1:8" ht="15">
      <c r="A12" s="28" t="s">
        <v>7</v>
      </c>
      <c r="B12" s="29" t="s">
        <v>71</v>
      </c>
      <c r="C12" s="35">
        <f>('City of Jasper'!AG5)</f>
        <v>0</v>
      </c>
      <c r="D12" s="30" t="s">
        <v>148</v>
      </c>
      <c r="E12" s="2" t="s">
        <v>144</v>
      </c>
      <c r="F12" s="31">
        <f>('City of Jasper'!AH5)</f>
        <v>0</v>
      </c>
      <c r="G12" s="32" t="s">
        <v>126</v>
      </c>
      <c r="H12" s="33">
        <f>SUM('City of Jasper'!AI5)</f>
        <v>0</v>
      </c>
    </row>
    <row r="13" spans="1:8" ht="15">
      <c r="A13" s="28" t="s">
        <v>7</v>
      </c>
      <c r="B13" s="29" t="s">
        <v>74</v>
      </c>
      <c r="C13" s="35">
        <f>('City of Jasper'!AG6)</f>
        <v>0</v>
      </c>
      <c r="D13" s="30" t="s">
        <v>149</v>
      </c>
      <c r="E13" s="2" t="s">
        <v>142</v>
      </c>
      <c r="F13" s="31">
        <f>('City of Jasper'!AH6)</f>
        <v>0</v>
      </c>
      <c r="G13" s="32" t="s">
        <v>143</v>
      </c>
      <c r="H13" s="33">
        <f>SUM('City of Jasper'!AI6)</f>
        <v>0</v>
      </c>
    </row>
    <row r="14" spans="1:8" ht="15">
      <c r="A14" s="28" t="s">
        <v>7</v>
      </c>
      <c r="B14" s="29" t="s">
        <v>78</v>
      </c>
      <c r="C14" s="35">
        <f>('City of Jasper'!AG8)</f>
        <v>0</v>
      </c>
      <c r="D14" s="30" t="s">
        <v>138</v>
      </c>
      <c r="E14" s="2" t="s">
        <v>142</v>
      </c>
      <c r="F14" s="31">
        <f>('City of Jasper'!AH8)</f>
        <v>0</v>
      </c>
      <c r="G14" s="32" t="s">
        <v>143</v>
      </c>
      <c r="H14" s="33">
        <f>SUM('City of Jasper'!AI8)</f>
        <v>0</v>
      </c>
    </row>
    <row r="15" spans="1:8" ht="15">
      <c r="A15" s="28" t="s">
        <v>7</v>
      </c>
      <c r="B15" s="29" t="s">
        <v>77</v>
      </c>
      <c r="C15" s="35">
        <f>('City of Jasper'!AG11)</f>
        <v>0</v>
      </c>
      <c r="D15" s="30" t="s">
        <v>150</v>
      </c>
      <c r="E15" s="2" t="s">
        <v>142</v>
      </c>
      <c r="F15" s="31">
        <f>('City of Jasper'!AH11)</f>
        <v>0</v>
      </c>
      <c r="G15" s="32" t="s">
        <v>143</v>
      </c>
      <c r="H15" s="33">
        <f>SUM('City of Jasper'!AI11)</f>
        <v>0</v>
      </c>
    </row>
    <row r="16" spans="1:8" ht="15">
      <c r="A16" s="38" t="s">
        <v>7</v>
      </c>
      <c r="B16" s="49" t="s">
        <v>109</v>
      </c>
      <c r="C16" s="35">
        <f>('City of Jasper'!AG15)</f>
        <v>0</v>
      </c>
      <c r="D16" s="41" t="s">
        <v>171</v>
      </c>
      <c r="E16" s="42" t="s">
        <v>142</v>
      </c>
      <c r="F16" s="31">
        <f>('City of Jasper'!AH15)</f>
        <v>0</v>
      </c>
      <c r="G16" s="44" t="s">
        <v>143</v>
      </c>
      <c r="H16" s="33">
        <f>SUM('City of Jasper'!AI15)</f>
        <v>0</v>
      </c>
    </row>
    <row r="17" spans="1:8" ht="15">
      <c r="A17" s="28" t="s">
        <v>7</v>
      </c>
      <c r="B17" s="48" t="s">
        <v>76</v>
      </c>
      <c r="C17" s="35">
        <f>('City of Jasper'!AG12)</f>
        <v>0</v>
      </c>
      <c r="D17" s="30" t="s">
        <v>151</v>
      </c>
      <c r="E17" s="2" t="s">
        <v>144</v>
      </c>
      <c r="F17" s="31">
        <f>('City of Jasper'!AH12)</f>
        <v>0</v>
      </c>
      <c r="G17" s="32" t="s">
        <v>126</v>
      </c>
      <c r="H17" s="33">
        <f>SUM('City of Jasper'!AI12)</f>
        <v>0</v>
      </c>
    </row>
    <row r="18" spans="1:8" ht="15">
      <c r="A18" s="28" t="s">
        <v>7</v>
      </c>
      <c r="B18" s="29" t="s">
        <v>75</v>
      </c>
      <c r="C18" s="35">
        <f>('City of Jasper'!AG13)</f>
        <v>0</v>
      </c>
      <c r="D18" s="30" t="s">
        <v>151</v>
      </c>
      <c r="E18" s="2" t="s">
        <v>142</v>
      </c>
      <c r="F18" s="31">
        <f>('City of Jasper'!AH13)</f>
        <v>0</v>
      </c>
      <c r="G18" s="32" t="s">
        <v>143</v>
      </c>
      <c r="H18" s="33">
        <f>SUM('City of Jasper'!AI13)</f>
        <v>0</v>
      </c>
    </row>
    <row r="19" spans="1:8" ht="15">
      <c r="A19" s="28" t="s">
        <v>7</v>
      </c>
      <c r="B19" s="29" t="s">
        <v>176</v>
      </c>
      <c r="C19" s="35">
        <f>'City of Jasper'!AG16</f>
        <v>0</v>
      </c>
      <c r="D19" s="30" t="s">
        <v>175</v>
      </c>
      <c r="E19" s="2" t="s">
        <v>142</v>
      </c>
      <c r="F19" s="31">
        <f>SUM('City of Jasper'!AH16)</f>
        <v>0</v>
      </c>
      <c r="G19" s="32" t="s">
        <v>143</v>
      </c>
      <c r="H19" s="33">
        <f>SUM('City of Jasper'!AI16)</f>
        <v>0</v>
      </c>
    </row>
    <row r="20" spans="1:8" ht="15">
      <c r="A20" s="28" t="s">
        <v>32</v>
      </c>
      <c r="B20" s="29" t="s">
        <v>108</v>
      </c>
      <c r="C20" s="35">
        <f>('Misc Electric'!AG6)</f>
        <v>0</v>
      </c>
      <c r="D20" s="30" t="s">
        <v>152</v>
      </c>
      <c r="E20" s="2" t="s">
        <v>142</v>
      </c>
      <c r="F20" s="31">
        <f>('Misc Electric'!AH6)</f>
        <v>0</v>
      </c>
      <c r="G20" s="32" t="s">
        <v>143</v>
      </c>
      <c r="H20" s="33">
        <f>SUM('Misc Electric'!AI6)</f>
        <v>0</v>
      </c>
    </row>
    <row r="21" spans="1:8" ht="15">
      <c r="A21" s="28" t="s">
        <v>32</v>
      </c>
      <c r="B21" s="29" t="s">
        <v>90</v>
      </c>
      <c r="C21" s="35">
        <f>('Misc Electric'!AG5)</f>
        <v>0</v>
      </c>
      <c r="D21" s="30" t="s">
        <v>153</v>
      </c>
      <c r="E21" s="2" t="s">
        <v>142</v>
      </c>
      <c r="F21" s="31">
        <f>('Misc Electric'!AH5)</f>
        <v>0</v>
      </c>
      <c r="G21" s="32" t="s">
        <v>143</v>
      </c>
      <c r="H21" s="33">
        <f>SUM('Misc Electric'!AI5)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Electric'!AG15)</f>
        <v>0</v>
      </c>
      <c r="D22" s="41" t="s">
        <v>153</v>
      </c>
      <c r="E22" s="42" t="s">
        <v>144</v>
      </c>
      <c r="F22" s="43">
        <f>('Misc Electric'!AH15)</f>
        <v>0</v>
      </c>
      <c r="G22" s="44" t="s">
        <v>126</v>
      </c>
      <c r="H22" s="51">
        <f>SUM('Misc Electric'!AI15)</f>
        <v>0</v>
      </c>
    </row>
    <row r="23" spans="1:8" ht="15">
      <c r="A23" s="28" t="s">
        <v>154</v>
      </c>
      <c r="B23" s="29">
        <v>33482103</v>
      </c>
      <c r="C23" s="35">
        <f>('Misc Electric'!AG8)</f>
        <v>0</v>
      </c>
      <c r="D23" s="30" t="s">
        <v>57</v>
      </c>
      <c r="E23" s="2" t="s">
        <v>142</v>
      </c>
      <c r="F23" s="31">
        <f>('Misc Electric'!AH8)</f>
        <v>0</v>
      </c>
      <c r="G23" s="32" t="s">
        <v>143</v>
      </c>
      <c r="H23" s="33">
        <f>SUM('Misc Electric'!AI8)</f>
        <v>0</v>
      </c>
    </row>
    <row r="24" spans="1:8" ht="15">
      <c r="A24" s="28" t="s">
        <v>154</v>
      </c>
      <c r="B24" s="29">
        <v>33483901</v>
      </c>
      <c r="C24" s="35">
        <f>('Misc Electric'!AG9)</f>
        <v>0</v>
      </c>
      <c r="D24" s="30" t="s">
        <v>155</v>
      </c>
      <c r="E24" s="2" t="s">
        <v>142</v>
      </c>
      <c r="F24" s="31">
        <f>('Misc Electric'!AH9)</f>
        <v>0</v>
      </c>
      <c r="G24" s="32" t="s">
        <v>143</v>
      </c>
      <c r="H24" s="33">
        <f>SUM('Misc Electric'!AI9)</f>
        <v>0</v>
      </c>
    </row>
    <row r="25" spans="1:8" ht="15">
      <c r="A25" s="28"/>
      <c r="B25" s="29"/>
      <c r="C25" s="35"/>
      <c r="D25" s="30"/>
      <c r="E25" s="2"/>
      <c r="F25" s="31"/>
      <c r="G25" s="32"/>
      <c r="H25" s="33"/>
    </row>
    <row r="26" spans="1:8" ht="15">
      <c r="A26" s="28" t="s">
        <v>156</v>
      </c>
      <c r="B26" s="29">
        <v>576</v>
      </c>
      <c r="C26" s="35">
        <f>('Misc Electric'!AG17)</f>
        <v>0</v>
      </c>
      <c r="D26" s="30" t="s">
        <v>157</v>
      </c>
      <c r="E26" s="2" t="s">
        <v>144</v>
      </c>
      <c r="F26" s="31">
        <f>('Misc Electric'!AH17)</f>
        <v>0</v>
      </c>
      <c r="G26" s="32" t="s">
        <v>126</v>
      </c>
      <c r="H26" s="33">
        <f>SUM('Misc Electric'!AI17)</f>
        <v>0</v>
      </c>
    </row>
    <row r="27" spans="1:8" ht="15">
      <c r="A27" s="28" t="s">
        <v>156</v>
      </c>
      <c r="B27" s="29">
        <v>1098</v>
      </c>
      <c r="C27" s="35">
        <f>('Misc Electric'!AG18)</f>
        <v>0</v>
      </c>
      <c r="D27" s="30" t="s">
        <v>158</v>
      </c>
      <c r="E27" s="2" t="s">
        <v>144</v>
      </c>
      <c r="F27" s="31">
        <f>('Misc Electric'!AH18)</f>
        <v>0</v>
      </c>
      <c r="G27" s="32" t="s">
        <v>126</v>
      </c>
      <c r="H27" s="33">
        <f>SUM('Misc Electric'!AI18)</f>
        <v>0</v>
      </c>
    </row>
    <row r="28" spans="1:8" ht="15" hidden="1">
      <c r="A28" s="28" t="s">
        <v>159</v>
      </c>
      <c r="B28" s="29" t="s">
        <v>35</v>
      </c>
      <c r="C28" s="35" t="str">
        <f>('Jasper Newton Electric'!AG5)</f>
        <v>disconnected</v>
      </c>
      <c r="D28" s="30" t="s">
        <v>147</v>
      </c>
      <c r="E28" s="2" t="s">
        <v>142</v>
      </c>
      <c r="F28" s="31">
        <f>('Jasper Newton Electric'!AH5)</f>
        <v>0</v>
      </c>
      <c r="G28" s="32" t="s">
        <v>143</v>
      </c>
      <c r="H28" s="33">
        <f>SUM('Jasper Newton Electric'!AI5)</f>
        <v>0</v>
      </c>
    </row>
    <row r="29" spans="1:8" ht="15">
      <c r="A29" s="28" t="s">
        <v>159</v>
      </c>
      <c r="B29" s="29" t="s">
        <v>36</v>
      </c>
      <c r="C29" s="35">
        <f>('Jasper Newton Electric'!AG6)</f>
        <v>0</v>
      </c>
      <c r="D29" s="30" t="s">
        <v>147</v>
      </c>
      <c r="E29" s="2" t="s">
        <v>142</v>
      </c>
      <c r="F29" s="31">
        <f>('Jasper Newton Electric'!AH6)</f>
        <v>0</v>
      </c>
      <c r="G29" s="32" t="s">
        <v>143</v>
      </c>
      <c r="H29" s="33">
        <f>SUM('Jasper Newton Electric'!AI6)</f>
        <v>0</v>
      </c>
    </row>
    <row r="30" spans="1:8" ht="15">
      <c r="A30" s="28" t="s">
        <v>159</v>
      </c>
      <c r="B30" s="29" t="s">
        <v>39</v>
      </c>
      <c r="C30" s="35">
        <f>('Jasper Newton Electric'!AG7)</f>
        <v>0</v>
      </c>
      <c r="D30" s="30" t="s">
        <v>98</v>
      </c>
      <c r="E30" s="2" t="s">
        <v>142</v>
      </c>
      <c r="F30" s="31">
        <f>('Jasper Newton Electric'!AH7)</f>
        <v>0</v>
      </c>
      <c r="G30" s="32" t="s">
        <v>143</v>
      </c>
      <c r="H30" s="33">
        <f>SUM('Jasper Newton Electric'!AI7)</f>
        <v>0</v>
      </c>
    </row>
    <row r="31" spans="1:8" ht="15">
      <c r="A31" s="28" t="s">
        <v>159</v>
      </c>
      <c r="B31" s="29" t="s">
        <v>40</v>
      </c>
      <c r="C31" s="35">
        <f>('Jasper Newton Electric'!AG8)</f>
        <v>0</v>
      </c>
      <c r="D31" s="30" t="s">
        <v>160</v>
      </c>
      <c r="E31" s="2" t="s">
        <v>142</v>
      </c>
      <c r="F31" s="31">
        <f>('Jasper Newton Electric'!AH8)</f>
        <v>0</v>
      </c>
      <c r="G31" s="32" t="s">
        <v>143</v>
      </c>
      <c r="H31" s="33">
        <f>SUM('Jasper Newton Electric'!AI8)</f>
        <v>0</v>
      </c>
    </row>
    <row r="32" spans="1:8" ht="15">
      <c r="A32" s="28" t="s">
        <v>159</v>
      </c>
      <c r="B32" s="29" t="s">
        <v>48</v>
      </c>
      <c r="C32" s="35">
        <f>('Jasper Newton Electric'!AG9)</f>
        <v>0</v>
      </c>
      <c r="D32" s="30" t="s">
        <v>97</v>
      </c>
      <c r="E32" s="2" t="s">
        <v>142</v>
      </c>
      <c r="F32" s="31">
        <f>('Jasper Newton Electric'!AH9)</f>
        <v>0</v>
      </c>
      <c r="G32" s="32" t="s">
        <v>143</v>
      </c>
      <c r="H32" s="33">
        <f>SUM('Jasper Newton Electric'!AI9)</f>
        <v>0</v>
      </c>
    </row>
    <row r="33" spans="1:8" ht="15">
      <c r="A33" s="28" t="s">
        <v>159</v>
      </c>
      <c r="B33" s="29" t="s">
        <v>41</v>
      </c>
      <c r="C33" s="35">
        <f>('Jasper Newton Electric'!AG10)</f>
        <v>0</v>
      </c>
      <c r="D33" s="30" t="s">
        <v>147</v>
      </c>
      <c r="E33" s="2" t="s">
        <v>142</v>
      </c>
      <c r="F33" s="31">
        <f>('Jasper Newton Electric'!AH10)</f>
        <v>0</v>
      </c>
      <c r="G33" s="32" t="s">
        <v>143</v>
      </c>
      <c r="H33" s="33">
        <f>SUM('Jasper Newton Electric'!AI10)</f>
        <v>0</v>
      </c>
    </row>
    <row r="34" spans="1:8" ht="15">
      <c r="A34" s="28" t="s">
        <v>159</v>
      </c>
      <c r="B34" s="29" t="s">
        <v>9</v>
      </c>
      <c r="C34" s="35">
        <f>('Jasper Newton Electric'!AG11)</f>
        <v>0</v>
      </c>
      <c r="D34" s="30" t="s">
        <v>161</v>
      </c>
      <c r="E34" s="2" t="s">
        <v>142</v>
      </c>
      <c r="F34" s="31">
        <f>('Jasper Newton Electric'!AH11)</f>
        <v>0</v>
      </c>
      <c r="G34" s="32" t="s">
        <v>143</v>
      </c>
      <c r="H34" s="33">
        <f>SUM('Jasper Newton Electric'!AI11)</f>
        <v>0</v>
      </c>
    </row>
    <row r="35" spans="1:8" ht="15">
      <c r="A35" s="28" t="s">
        <v>159</v>
      </c>
      <c r="B35" s="29" t="s">
        <v>25</v>
      </c>
      <c r="C35" s="35">
        <f>('Jasper Newton Electric'!AG12)</f>
        <v>0</v>
      </c>
      <c r="D35" s="30" t="s">
        <v>162</v>
      </c>
      <c r="E35" s="2" t="s">
        <v>142</v>
      </c>
      <c r="F35" s="31">
        <f>('Jasper Newton Electric'!AH12)</f>
        <v>0</v>
      </c>
      <c r="G35" s="32" t="s">
        <v>143</v>
      </c>
      <c r="H35" s="33">
        <f>SUM('Jasper Newton Electric'!AI12)</f>
        <v>0</v>
      </c>
    </row>
    <row r="36" spans="1:8" ht="15">
      <c r="A36" s="28" t="s">
        <v>159</v>
      </c>
      <c r="B36" s="29" t="s">
        <v>23</v>
      </c>
      <c r="C36" s="35">
        <f>('Jasper Newton Electric'!AD13)</f>
        <v>0</v>
      </c>
      <c r="D36" s="30" t="s">
        <v>162</v>
      </c>
      <c r="E36" s="2" t="s">
        <v>142</v>
      </c>
      <c r="F36" s="31">
        <f>('Jasper Newton Electric'!AE13)</f>
        <v>0</v>
      </c>
      <c r="G36" s="32" t="s">
        <v>143</v>
      </c>
      <c r="H36" s="33">
        <f>SUM('Jasper Newton Electric'!AF13)</f>
        <v>0</v>
      </c>
    </row>
    <row r="37" spans="1:8" ht="15">
      <c r="A37" s="28" t="s">
        <v>159</v>
      </c>
      <c r="B37" s="29" t="s">
        <v>42</v>
      </c>
      <c r="C37" s="35">
        <f>('Jasper Newton Electric'!AG14)</f>
        <v>0</v>
      </c>
      <c r="D37" s="30" t="s">
        <v>147</v>
      </c>
      <c r="E37" s="2" t="s">
        <v>142</v>
      </c>
      <c r="F37" s="31">
        <f>('Jasper Newton Electric'!AH14)</f>
        <v>0</v>
      </c>
      <c r="G37" s="32" t="s">
        <v>143</v>
      </c>
      <c r="H37" s="33">
        <f>SUM('Jasper Newton Electric'!AI14)</f>
        <v>0</v>
      </c>
    </row>
    <row r="38" spans="1:8" ht="15">
      <c r="A38" s="28" t="s">
        <v>159</v>
      </c>
      <c r="B38" s="29" t="s">
        <v>16</v>
      </c>
      <c r="C38" s="35">
        <f>('Jasper Newton Electric'!AG15)</f>
        <v>0</v>
      </c>
      <c r="D38" s="30" t="s">
        <v>163</v>
      </c>
      <c r="E38" s="2" t="s">
        <v>142</v>
      </c>
      <c r="F38" s="31">
        <f>('Jasper Newton Electric'!AH15)</f>
        <v>0</v>
      </c>
      <c r="G38" s="32" t="s">
        <v>143</v>
      </c>
      <c r="H38" s="33">
        <f>SUM('Jasper Newton Electric'!AI15)</f>
        <v>0</v>
      </c>
    </row>
    <row r="39" spans="1:8" ht="15">
      <c r="A39" s="28" t="s">
        <v>159</v>
      </c>
      <c r="B39" s="29" t="s">
        <v>45</v>
      </c>
      <c r="C39" s="35">
        <f>('Jasper Newton Electric'!AG16)</f>
        <v>0</v>
      </c>
      <c r="D39" s="30" t="s">
        <v>148</v>
      </c>
      <c r="E39" s="2" t="s">
        <v>142</v>
      </c>
      <c r="F39" s="31">
        <f>('Jasper Newton Electric'!AH16)</f>
        <v>0</v>
      </c>
      <c r="G39" s="32" t="s">
        <v>143</v>
      </c>
      <c r="H39" s="33">
        <f>SUM('Jasper Newton Electric'!AI16)</f>
        <v>0</v>
      </c>
    </row>
    <row r="40" spans="1:8" ht="15">
      <c r="A40" s="28" t="s">
        <v>159</v>
      </c>
      <c r="B40" s="29" t="s">
        <v>13</v>
      </c>
      <c r="C40" s="35">
        <f>('Jasper Newton Electric'!AG17)</f>
        <v>0</v>
      </c>
      <c r="D40" s="30" t="s">
        <v>160</v>
      </c>
      <c r="E40" s="2" t="s">
        <v>142</v>
      </c>
      <c r="F40" s="31">
        <f>('Jasper Newton Electric'!AH17)</f>
        <v>0</v>
      </c>
      <c r="G40" s="32" t="s">
        <v>143</v>
      </c>
      <c r="H40" s="33">
        <f>SUM('Jasper Newton Electric'!AI17)</f>
        <v>0</v>
      </c>
    </row>
    <row r="41" spans="1:8" ht="15">
      <c r="A41" s="28" t="s">
        <v>159</v>
      </c>
      <c r="B41" s="29" t="s">
        <v>19</v>
      </c>
      <c r="C41" s="35">
        <f>('Jasper Newton Electric'!AG18)</f>
        <v>0</v>
      </c>
      <c r="D41" s="30" t="s">
        <v>158</v>
      </c>
      <c r="E41" s="2" t="s">
        <v>142</v>
      </c>
      <c r="F41" s="31">
        <f>('Jasper Newton Electric'!AH18)</f>
        <v>0</v>
      </c>
      <c r="G41" s="32" t="s">
        <v>143</v>
      </c>
      <c r="H41" s="33">
        <f>SUM('Jasper Newton Electric'!AI18)</f>
        <v>0</v>
      </c>
    </row>
    <row r="42" spans="1:8" ht="15">
      <c r="A42" s="28" t="s">
        <v>159</v>
      </c>
      <c r="B42" s="29" t="s">
        <v>46</v>
      </c>
      <c r="C42" s="35">
        <f>('Jasper Newton Electric'!AG19)</f>
        <v>0</v>
      </c>
      <c r="D42" s="30" t="s">
        <v>98</v>
      </c>
      <c r="E42" s="2" t="s">
        <v>142</v>
      </c>
      <c r="F42" s="31">
        <f>('Jasper Newton Electric'!AH19)</f>
        <v>0</v>
      </c>
      <c r="G42" s="32" t="s">
        <v>143</v>
      </c>
      <c r="H42" s="33">
        <f>SUM('Jasper Newton Electric'!AI19)</f>
        <v>0</v>
      </c>
    </row>
    <row r="43" spans="1:8" ht="15">
      <c r="A43" s="28" t="s">
        <v>159</v>
      </c>
      <c r="B43" s="29" t="s">
        <v>47</v>
      </c>
      <c r="C43" s="35" t="e">
        <f>('Jasper Newton Electric'!#REF!)</f>
        <v>#REF!</v>
      </c>
      <c r="D43" s="2" t="s">
        <v>98</v>
      </c>
      <c r="E43" s="2" t="s">
        <v>142</v>
      </c>
      <c r="F43" s="31" t="e">
        <f>('Jasper Newton Electric'!#REF!)</f>
        <v>#REF!</v>
      </c>
      <c r="G43" s="32" t="s">
        <v>143</v>
      </c>
      <c r="H43" s="33" t="e">
        <f>SUM('Jasper Newton Electric'!#REF!)</f>
        <v>#REF!</v>
      </c>
    </row>
    <row r="44" spans="1:8" ht="15">
      <c r="A44" s="28" t="s">
        <v>159</v>
      </c>
      <c r="B44" s="29" t="s">
        <v>66</v>
      </c>
      <c r="C44" s="35">
        <f>('Jasper Newton Electric'!AG21)</f>
        <v>0</v>
      </c>
      <c r="D44" s="2" t="s">
        <v>163</v>
      </c>
      <c r="E44" s="2" t="s">
        <v>142</v>
      </c>
      <c r="F44" s="31">
        <f>('Jasper Newton Electric'!AH21)</f>
        <v>0</v>
      </c>
      <c r="G44" s="32" t="s">
        <v>143</v>
      </c>
      <c r="H44" s="33">
        <f>SUM('Jasper Newton Electric'!AI21)</f>
        <v>0</v>
      </c>
    </row>
    <row r="45" spans="1:8" ht="15">
      <c r="A45" s="28"/>
      <c r="B45" s="29"/>
      <c r="C45" s="35"/>
      <c r="D45" s="2"/>
      <c r="E45" s="2"/>
      <c r="F45" s="31"/>
      <c r="G45" s="32"/>
      <c r="H45" s="33"/>
    </row>
    <row r="46" spans="1:8" ht="15">
      <c r="A46" s="28" t="s">
        <v>165</v>
      </c>
      <c r="B46" s="29">
        <v>154</v>
      </c>
      <c r="C46" s="35">
        <f>('Misc Electric'!AG19)</f>
        <v>0</v>
      </c>
      <c r="D46" s="2" t="s">
        <v>163</v>
      </c>
      <c r="E46" s="2" t="s">
        <v>144</v>
      </c>
      <c r="F46" s="31">
        <f>('Misc Electric'!AH19)</f>
        <v>0</v>
      </c>
      <c r="G46" s="32" t="s">
        <v>126</v>
      </c>
      <c r="H46" s="34">
        <f>SUM('Misc Electric'!AI19)</f>
        <v>0</v>
      </c>
    </row>
    <row r="47" spans="1:8" ht="15">
      <c r="A47" s="28" t="s">
        <v>166</v>
      </c>
      <c r="B47" s="29" t="s">
        <v>29</v>
      </c>
      <c r="C47" s="35">
        <f>('Misc Electric'!AG7)</f>
        <v>0</v>
      </c>
      <c r="D47" s="2" t="s">
        <v>167</v>
      </c>
      <c r="E47" s="30" t="s">
        <v>142</v>
      </c>
      <c r="F47" s="31">
        <f>('Misc Electric'!AH7)</f>
        <v>0</v>
      </c>
      <c r="G47" s="32" t="s">
        <v>143</v>
      </c>
      <c r="H47" s="34">
        <f>SUM('Misc Electric'!AI7)</f>
        <v>0</v>
      </c>
    </row>
    <row r="48" spans="1:8" ht="15">
      <c r="A48" s="28" t="s">
        <v>168</v>
      </c>
      <c r="B48" s="29">
        <v>97</v>
      </c>
      <c r="C48" s="35">
        <f>('Misc Electric'!AG20)</f>
        <v>0</v>
      </c>
      <c r="D48" s="2" t="s">
        <v>169</v>
      </c>
      <c r="E48" s="30" t="s">
        <v>144</v>
      </c>
      <c r="F48" s="31">
        <f>('Misc Electric'!AH20)</f>
        <v>0</v>
      </c>
      <c r="G48" s="32" t="s">
        <v>126</v>
      </c>
      <c r="H48" s="34">
        <f>SUM('Misc Electric'!AI20)</f>
        <v>0</v>
      </c>
    </row>
    <row r="49" spans="1:8" ht="15">
      <c r="A49" s="28" t="s">
        <v>168</v>
      </c>
      <c r="B49" s="29">
        <v>1431</v>
      </c>
      <c r="C49" s="35">
        <f>('Misc Electric'!AG21)</f>
        <v>0</v>
      </c>
      <c r="D49" s="2" t="s">
        <v>170</v>
      </c>
      <c r="E49" s="30" t="s">
        <v>144</v>
      </c>
      <c r="F49" s="31">
        <f>('Misc Electric'!AH21)</f>
        <v>0</v>
      </c>
      <c r="G49" s="32" t="s">
        <v>126</v>
      </c>
      <c r="H49" s="34">
        <f>SUM('Misc Electric'!AI21)</f>
        <v>0</v>
      </c>
    </row>
    <row r="51" spans="6:8" ht="1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Electric'!AJ10)</f>
        <v>0</v>
      </c>
      <c r="D3" s="30" t="s">
        <v>135</v>
      </c>
      <c r="E3" s="2" t="s">
        <v>136</v>
      </c>
      <c r="F3" s="31">
        <f>('Misc Electric'!AK10)</f>
        <v>0</v>
      </c>
      <c r="G3" s="32" t="s">
        <v>125</v>
      </c>
      <c r="H3" s="33">
        <f>SUM('Misc Electric'!AL10)</f>
        <v>0</v>
      </c>
    </row>
    <row r="4" spans="1:8" ht="15">
      <c r="A4" s="28" t="s">
        <v>134</v>
      </c>
      <c r="B4" s="29" t="s">
        <v>137</v>
      </c>
      <c r="C4" s="35">
        <f>('Misc Electric'!AJ11)</f>
        <v>0</v>
      </c>
      <c r="D4" s="30" t="s">
        <v>138</v>
      </c>
      <c r="E4" s="2" t="s">
        <v>136</v>
      </c>
      <c r="F4" s="31">
        <f>('Misc Electric'!AK11)</f>
        <v>0</v>
      </c>
      <c r="G4" s="32" t="s">
        <v>125</v>
      </c>
      <c r="H4" s="33">
        <f>SUM('Misc Electric'!AL11)</f>
        <v>0</v>
      </c>
    </row>
    <row r="5" spans="1:8" ht="15">
      <c r="A5" s="28" t="s">
        <v>134</v>
      </c>
      <c r="B5" s="29" t="s">
        <v>139</v>
      </c>
      <c r="C5" s="35">
        <f>('Misc Electric'!AJ12)</f>
        <v>0</v>
      </c>
      <c r="D5" s="30" t="s">
        <v>140</v>
      </c>
      <c r="E5" s="2" t="s">
        <v>136</v>
      </c>
      <c r="F5" s="31">
        <f>('Misc Electric'!AK12)</f>
        <v>0</v>
      </c>
      <c r="G5" s="32" t="s">
        <v>125</v>
      </c>
      <c r="H5" s="33">
        <f>SUM('Misc Electric'!AL12)</f>
        <v>0</v>
      </c>
    </row>
    <row r="6" spans="1:8" ht="15">
      <c r="A6" s="28" t="s">
        <v>7</v>
      </c>
      <c r="B6" s="29" t="s">
        <v>102</v>
      </c>
      <c r="C6" s="35">
        <f>('City of Jasper'!AJ14)</f>
        <v>0</v>
      </c>
      <c r="D6" s="30" t="s">
        <v>141</v>
      </c>
      <c r="E6" s="2" t="s">
        <v>142</v>
      </c>
      <c r="F6" s="31">
        <f>('City of Jasper'!AK14)</f>
        <v>0</v>
      </c>
      <c r="G6" s="32" t="s">
        <v>143</v>
      </c>
      <c r="H6" s="33">
        <f>SUM('City of Jasper'!AL14)</f>
        <v>0</v>
      </c>
    </row>
    <row r="7" spans="1:8" ht="15">
      <c r="A7" s="38" t="s">
        <v>7</v>
      </c>
      <c r="B7" s="37" t="s">
        <v>174</v>
      </c>
      <c r="C7" s="35">
        <f>('City of Jasper'!AJ17)</f>
        <v>0</v>
      </c>
      <c r="D7" s="41" t="s">
        <v>173</v>
      </c>
      <c r="E7" s="42" t="s">
        <v>142</v>
      </c>
      <c r="F7" s="31">
        <f>SUM('City of Jasper'!AK17)</f>
        <v>0</v>
      </c>
      <c r="G7" s="44" t="s">
        <v>143</v>
      </c>
      <c r="H7" s="33">
        <f>SUM('City of Jasper'!AL17)</f>
        <v>0</v>
      </c>
    </row>
    <row r="8" spans="1:8" ht="15">
      <c r="A8" s="28" t="s">
        <v>7</v>
      </c>
      <c r="B8" s="29" t="s">
        <v>73</v>
      </c>
      <c r="C8" s="35">
        <f>('City of Jasper'!AJ7)</f>
        <v>0</v>
      </c>
      <c r="D8" s="30" t="s">
        <v>138</v>
      </c>
      <c r="E8" s="2" t="s">
        <v>144</v>
      </c>
      <c r="F8" s="31">
        <f>('City of Jasper'!AK7)</f>
        <v>0</v>
      </c>
      <c r="G8" s="32" t="s">
        <v>126</v>
      </c>
      <c r="H8" s="33">
        <f>SUM('City of Jasper'!AL7)</f>
        <v>0</v>
      </c>
    </row>
    <row r="9" spans="1:8" ht="15">
      <c r="A9" s="28" t="s">
        <v>7</v>
      </c>
      <c r="B9" s="29" t="s">
        <v>100</v>
      </c>
      <c r="C9" s="35">
        <f>('City of Jasper'!AJ13)</f>
        <v>0</v>
      </c>
      <c r="D9" s="30" t="s">
        <v>145</v>
      </c>
      <c r="E9" s="2" t="s">
        <v>142</v>
      </c>
      <c r="F9" s="31">
        <f>('City of Jasper'!AK13)</f>
        <v>0</v>
      </c>
      <c r="G9" s="32" t="s">
        <v>143</v>
      </c>
      <c r="H9" s="33">
        <f>SUM('City of Jasper'!AL13)</f>
        <v>0</v>
      </c>
    </row>
    <row r="10" spans="1:8" ht="15">
      <c r="A10" s="28" t="s">
        <v>7</v>
      </c>
      <c r="B10" s="29" t="s">
        <v>95</v>
      </c>
      <c r="C10" s="35">
        <f>('City of Jasper'!AJ12)</f>
        <v>0</v>
      </c>
      <c r="D10" s="30" t="s">
        <v>146</v>
      </c>
      <c r="E10" s="2" t="s">
        <v>142</v>
      </c>
      <c r="F10" s="31">
        <f>('City of Jasper'!AK12)</f>
        <v>0</v>
      </c>
      <c r="G10" s="32" t="s">
        <v>143</v>
      </c>
      <c r="H10" s="33">
        <f>SUM('City of Jasper'!AL12)</f>
        <v>0</v>
      </c>
    </row>
    <row r="11" spans="1:8" ht="15">
      <c r="A11" s="28" t="s">
        <v>7</v>
      </c>
      <c r="B11" s="29" t="s">
        <v>72</v>
      </c>
      <c r="C11" s="35">
        <f>('City of Jasper'!AG4)</f>
        <v>0</v>
      </c>
      <c r="D11" s="30" t="s">
        <v>147</v>
      </c>
      <c r="E11" s="2" t="s">
        <v>144</v>
      </c>
      <c r="F11" s="31">
        <f>('City of Jasper'!AH4)</f>
        <v>0</v>
      </c>
      <c r="G11" s="32" t="s">
        <v>126</v>
      </c>
      <c r="H11" s="33">
        <f>SUM('City of Jasper'!AI4)</f>
        <v>0</v>
      </c>
    </row>
    <row r="12" spans="1:8" ht="15">
      <c r="A12" s="28" t="s">
        <v>7</v>
      </c>
      <c r="B12" s="29" t="s">
        <v>71</v>
      </c>
      <c r="C12" s="35">
        <f>('City of Jasper'!AJ5)</f>
        <v>0</v>
      </c>
      <c r="D12" s="30" t="s">
        <v>148</v>
      </c>
      <c r="E12" s="2" t="s">
        <v>144</v>
      </c>
      <c r="F12" s="31">
        <f>('City of Jasper'!AK5)</f>
        <v>0</v>
      </c>
      <c r="G12" s="32" t="s">
        <v>126</v>
      </c>
      <c r="H12" s="33">
        <f>SUM('City of Jasper'!AL5)</f>
        <v>0</v>
      </c>
    </row>
    <row r="13" spans="1:8" ht="15">
      <c r="A13" s="28" t="s">
        <v>7</v>
      </c>
      <c r="B13" s="29" t="s">
        <v>74</v>
      </c>
      <c r="C13" s="35">
        <f>('City of Jasper'!AJ6)</f>
        <v>0</v>
      </c>
      <c r="D13" s="30" t="s">
        <v>149</v>
      </c>
      <c r="E13" s="2" t="s">
        <v>142</v>
      </c>
      <c r="F13" s="31">
        <f>('City of Jasper'!AK6)</f>
        <v>0</v>
      </c>
      <c r="G13" s="32" t="s">
        <v>143</v>
      </c>
      <c r="H13" s="33">
        <f>SUM('City of Jasper'!AL6)</f>
        <v>0</v>
      </c>
    </row>
    <row r="14" spans="1:8" ht="15">
      <c r="A14" s="28" t="s">
        <v>7</v>
      </c>
      <c r="B14" s="29" t="s">
        <v>78</v>
      </c>
      <c r="C14" s="35">
        <f>('City of Jasper'!AJ8)</f>
        <v>0</v>
      </c>
      <c r="D14" s="30" t="s">
        <v>138</v>
      </c>
      <c r="E14" s="2" t="s">
        <v>142</v>
      </c>
      <c r="F14" s="31">
        <f>('City of Jasper'!AK8)</f>
        <v>0</v>
      </c>
      <c r="G14" s="32" t="s">
        <v>143</v>
      </c>
      <c r="H14" s="33">
        <f>SUM('City of Jasper'!AL8)</f>
        <v>0</v>
      </c>
    </row>
    <row r="15" spans="1:8" ht="15">
      <c r="A15" s="28" t="s">
        <v>7</v>
      </c>
      <c r="B15" s="29" t="s">
        <v>77</v>
      </c>
      <c r="C15" s="35">
        <f>('City of Jasper'!AJ11)</f>
        <v>0</v>
      </c>
      <c r="D15" s="30" t="s">
        <v>150</v>
      </c>
      <c r="E15" s="2" t="s">
        <v>142</v>
      </c>
      <c r="F15" s="31">
        <f>('City of Jasper'!AK11)</f>
        <v>0</v>
      </c>
      <c r="G15" s="32" t="s">
        <v>143</v>
      </c>
      <c r="H15" s="33">
        <f>SUM('City of Jasper'!AL11)</f>
        <v>0</v>
      </c>
    </row>
    <row r="16" spans="1:8" ht="15">
      <c r="A16" s="38" t="s">
        <v>7</v>
      </c>
      <c r="B16" s="49" t="s">
        <v>109</v>
      </c>
      <c r="C16" s="35">
        <f>('City of Jasper'!AJ15)</f>
        <v>0</v>
      </c>
      <c r="D16" s="41" t="s">
        <v>171</v>
      </c>
      <c r="E16" s="42" t="s">
        <v>142</v>
      </c>
      <c r="F16" s="31">
        <f>('City of Jasper'!AK15)</f>
        <v>0</v>
      </c>
      <c r="G16" s="44" t="s">
        <v>143</v>
      </c>
      <c r="H16" s="33">
        <f>SUM('City of Jasper'!AL15)</f>
        <v>0</v>
      </c>
    </row>
    <row r="17" spans="1:8" ht="15">
      <c r="A17" s="28" t="s">
        <v>7</v>
      </c>
      <c r="B17" s="48" t="s">
        <v>76</v>
      </c>
      <c r="C17" s="35">
        <f>('City of Jasper'!AJ12)</f>
        <v>0</v>
      </c>
      <c r="D17" s="30" t="s">
        <v>151</v>
      </c>
      <c r="E17" s="2" t="s">
        <v>144</v>
      </c>
      <c r="F17" s="31">
        <f>('City of Jasper'!AK12)</f>
        <v>0</v>
      </c>
      <c r="G17" s="32" t="s">
        <v>126</v>
      </c>
      <c r="H17" s="33">
        <f>SUM('City of Jasper'!AL12)</f>
        <v>0</v>
      </c>
    </row>
    <row r="18" spans="1:8" ht="15">
      <c r="A18" s="28" t="s">
        <v>7</v>
      </c>
      <c r="B18" s="29" t="s">
        <v>75</v>
      </c>
      <c r="C18" s="35">
        <f>('City of Jasper'!AJ13)</f>
        <v>0</v>
      </c>
      <c r="D18" s="30" t="s">
        <v>151</v>
      </c>
      <c r="E18" s="2" t="s">
        <v>142</v>
      </c>
      <c r="F18" s="31">
        <f>('City of Jasper'!AK13)</f>
        <v>0</v>
      </c>
      <c r="G18" s="32" t="s">
        <v>143</v>
      </c>
      <c r="H18" s="33">
        <f>SUM('City of Jasper'!AL13)</f>
        <v>0</v>
      </c>
    </row>
    <row r="19" spans="1:8" ht="15">
      <c r="A19" s="28" t="s">
        <v>7</v>
      </c>
      <c r="B19" s="29" t="s">
        <v>176</v>
      </c>
      <c r="C19" s="35">
        <f>'City of Jasper'!AJ16</f>
        <v>0</v>
      </c>
      <c r="D19" s="30" t="s">
        <v>175</v>
      </c>
      <c r="E19" s="2" t="s">
        <v>142</v>
      </c>
      <c r="F19" s="31">
        <f>SUM('City of Jasper'!AK16)</f>
        <v>0</v>
      </c>
      <c r="G19" s="32" t="s">
        <v>143</v>
      </c>
      <c r="H19" s="33">
        <f>SUM('City of Jasper'!AL16)</f>
        <v>0</v>
      </c>
    </row>
    <row r="20" spans="1:8" ht="15">
      <c r="A20" s="28" t="s">
        <v>32</v>
      </c>
      <c r="B20" s="29" t="s">
        <v>108</v>
      </c>
      <c r="C20" s="35">
        <f>('Misc Electric'!AJ6)</f>
        <v>0</v>
      </c>
      <c r="D20" s="30" t="s">
        <v>152</v>
      </c>
      <c r="E20" s="2" t="s">
        <v>142</v>
      </c>
      <c r="F20" s="31">
        <f>('Misc Electric'!AK6)</f>
        <v>0</v>
      </c>
      <c r="G20" s="32" t="s">
        <v>143</v>
      </c>
      <c r="H20" s="33">
        <f>SUM('Misc Electric'!AL6)</f>
        <v>0</v>
      </c>
    </row>
    <row r="21" spans="1:8" ht="15">
      <c r="A21" s="28" t="s">
        <v>32</v>
      </c>
      <c r="B21" s="29" t="s">
        <v>90</v>
      </c>
      <c r="C21" s="35">
        <f>('Misc Electric'!AJ5)</f>
        <v>0</v>
      </c>
      <c r="D21" s="30" t="s">
        <v>153</v>
      </c>
      <c r="E21" s="2" t="s">
        <v>142</v>
      </c>
      <c r="F21" s="31">
        <f>('Misc Electric'!AK5)</f>
        <v>0</v>
      </c>
      <c r="G21" s="32" t="s">
        <v>143</v>
      </c>
      <c r="H21" s="33">
        <f>SUM('Misc Electric'!AL5)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Electric'!AJ15)</f>
        <v>0</v>
      </c>
      <c r="D22" s="41" t="s">
        <v>153</v>
      </c>
      <c r="E22" s="42" t="s">
        <v>144</v>
      </c>
      <c r="F22" s="43">
        <f>('Misc Electric'!AK15)</f>
        <v>0</v>
      </c>
      <c r="G22" s="44" t="s">
        <v>126</v>
      </c>
      <c r="H22" s="51">
        <f>SUM('Misc Electric'!AL15)</f>
        <v>0</v>
      </c>
    </row>
    <row r="23" spans="1:8" ht="15">
      <c r="A23" s="28" t="s">
        <v>154</v>
      </c>
      <c r="B23" s="29">
        <v>33482103</v>
      </c>
      <c r="C23" s="35">
        <f>('Misc Electric'!AJ8)</f>
        <v>0</v>
      </c>
      <c r="D23" s="30" t="s">
        <v>57</v>
      </c>
      <c r="E23" s="2" t="s">
        <v>142</v>
      </c>
      <c r="F23" s="31">
        <f>('Misc Electric'!AK8)</f>
        <v>0</v>
      </c>
      <c r="G23" s="32" t="s">
        <v>143</v>
      </c>
      <c r="H23" s="33">
        <f>SUM('Misc Electric'!AL8)</f>
        <v>0</v>
      </c>
    </row>
    <row r="24" spans="1:8" ht="15">
      <c r="A24" s="28" t="s">
        <v>154</v>
      </c>
      <c r="B24" s="29">
        <v>33483901</v>
      </c>
      <c r="C24" s="35">
        <f>('Misc Electric'!AJ9)</f>
        <v>0</v>
      </c>
      <c r="D24" s="30" t="s">
        <v>155</v>
      </c>
      <c r="E24" s="2" t="s">
        <v>142</v>
      </c>
      <c r="F24" s="31">
        <f>('Misc Electric'!AK9)</f>
        <v>0</v>
      </c>
      <c r="G24" s="32" t="s">
        <v>143</v>
      </c>
      <c r="H24" s="33">
        <f>SUM('Misc Electric'!AL9)</f>
        <v>0</v>
      </c>
    </row>
    <row r="25" spans="1:8" ht="15">
      <c r="A25" s="28" t="s">
        <v>156</v>
      </c>
      <c r="B25" s="29">
        <v>576</v>
      </c>
      <c r="C25" s="35">
        <f>('Misc Electric'!AJ17)</f>
        <v>0</v>
      </c>
      <c r="D25" s="30" t="s">
        <v>157</v>
      </c>
      <c r="E25" s="2" t="s">
        <v>144</v>
      </c>
      <c r="F25" s="31">
        <f>('Misc Electric'!AK17)</f>
        <v>0</v>
      </c>
      <c r="G25" s="32" t="s">
        <v>126</v>
      </c>
      <c r="H25" s="33">
        <f>SUM('Misc Electric'!AL17)</f>
        <v>0</v>
      </c>
    </row>
    <row r="26" spans="1:8" ht="15">
      <c r="A26" s="28" t="s">
        <v>156</v>
      </c>
      <c r="B26" s="29">
        <v>1098</v>
      </c>
      <c r="C26" s="35">
        <f>('Misc Electric'!AJ18)</f>
        <v>0</v>
      </c>
      <c r="D26" s="30" t="s">
        <v>158</v>
      </c>
      <c r="E26" s="2" t="s">
        <v>144</v>
      </c>
      <c r="F26" s="31">
        <f>('Misc Electric'!AK18)</f>
        <v>0</v>
      </c>
      <c r="G26" s="32" t="s">
        <v>126</v>
      </c>
      <c r="H26" s="33">
        <f>SUM('Misc Electric'!AL18)</f>
        <v>0</v>
      </c>
    </row>
    <row r="27" spans="1:8" ht="15" hidden="1">
      <c r="A27" s="28" t="s">
        <v>159</v>
      </c>
      <c r="B27" s="29" t="s">
        <v>35</v>
      </c>
      <c r="C27" s="35" t="str">
        <f>('Jasper Newton Electric'!AJ5)</f>
        <v>disconnected</v>
      </c>
      <c r="D27" s="30" t="s">
        <v>147</v>
      </c>
      <c r="E27" s="2" t="s">
        <v>142</v>
      </c>
      <c r="F27" s="31">
        <f>('Jasper Newton Electric'!AK5)</f>
        <v>0</v>
      </c>
      <c r="G27" s="32" t="s">
        <v>143</v>
      </c>
      <c r="H27" s="33">
        <f>SUM('Jasper Newton Electric'!AL5)</f>
        <v>0</v>
      </c>
    </row>
    <row r="28" spans="1:8" ht="15">
      <c r="A28" s="28" t="s">
        <v>159</v>
      </c>
      <c r="B28" s="29" t="s">
        <v>36</v>
      </c>
      <c r="C28" s="35">
        <f>('Jasper Newton Electric'!AJ6)</f>
        <v>0</v>
      </c>
      <c r="D28" s="30" t="s">
        <v>147</v>
      </c>
      <c r="E28" s="2" t="s">
        <v>142</v>
      </c>
      <c r="F28" s="31">
        <f>('Jasper Newton Electric'!AK6)</f>
        <v>0</v>
      </c>
      <c r="G28" s="32" t="s">
        <v>143</v>
      </c>
      <c r="H28" s="33">
        <f>SUM('Jasper Newton Electric'!AL6)</f>
        <v>0</v>
      </c>
    </row>
    <row r="29" spans="1:8" ht="15">
      <c r="A29" s="28" t="s">
        <v>159</v>
      </c>
      <c r="B29" s="29" t="s">
        <v>39</v>
      </c>
      <c r="C29" s="35">
        <f>('Jasper Newton Electric'!AJ7)</f>
        <v>0</v>
      </c>
      <c r="D29" s="30" t="s">
        <v>98</v>
      </c>
      <c r="E29" s="2" t="s">
        <v>142</v>
      </c>
      <c r="F29" s="31">
        <f>('Jasper Newton Electric'!AK7)</f>
        <v>0</v>
      </c>
      <c r="G29" s="32" t="s">
        <v>143</v>
      </c>
      <c r="H29" s="33">
        <f>SUM('Jasper Newton Electric'!AL7)</f>
        <v>0</v>
      </c>
    </row>
    <row r="30" spans="1:8" ht="15">
      <c r="A30" s="28" t="s">
        <v>159</v>
      </c>
      <c r="B30" s="29" t="s">
        <v>40</v>
      </c>
      <c r="C30" s="35">
        <f>('Jasper Newton Electric'!AJ8)</f>
        <v>0</v>
      </c>
      <c r="D30" s="30" t="s">
        <v>160</v>
      </c>
      <c r="E30" s="2" t="s">
        <v>142</v>
      </c>
      <c r="F30" s="31">
        <f>('Jasper Newton Electric'!AK8)</f>
        <v>0</v>
      </c>
      <c r="G30" s="32" t="s">
        <v>143</v>
      </c>
      <c r="H30" s="33">
        <f>SUM('Jasper Newton Electric'!AL8)</f>
        <v>0</v>
      </c>
    </row>
    <row r="31" spans="1:8" ht="15">
      <c r="A31" s="28" t="s">
        <v>159</v>
      </c>
      <c r="B31" s="29" t="s">
        <v>48</v>
      </c>
      <c r="C31" s="35">
        <f>('Jasper Newton Electric'!AJ9)</f>
        <v>0</v>
      </c>
      <c r="D31" s="30" t="s">
        <v>97</v>
      </c>
      <c r="E31" s="2" t="s">
        <v>142</v>
      </c>
      <c r="F31" s="31">
        <f>('Jasper Newton Electric'!AK9)</f>
        <v>0</v>
      </c>
      <c r="G31" s="32" t="s">
        <v>143</v>
      </c>
      <c r="H31" s="33">
        <f>SUM('Jasper Newton Electric'!AL9)</f>
        <v>0</v>
      </c>
    </row>
    <row r="32" spans="1:8" ht="15">
      <c r="A32" s="28" t="s">
        <v>159</v>
      </c>
      <c r="B32" s="29" t="s">
        <v>41</v>
      </c>
      <c r="C32" s="35">
        <f>('Jasper Newton Electric'!AJ10)</f>
        <v>0</v>
      </c>
      <c r="D32" s="30" t="s">
        <v>147</v>
      </c>
      <c r="E32" s="2" t="s">
        <v>142</v>
      </c>
      <c r="F32" s="31">
        <f>('Jasper Newton Electric'!AK10)</f>
        <v>0</v>
      </c>
      <c r="G32" s="32" t="s">
        <v>143</v>
      </c>
      <c r="H32" s="33">
        <f>SUM('Jasper Newton Electric'!AL10)</f>
        <v>0</v>
      </c>
    </row>
    <row r="33" spans="1:8" ht="15">
      <c r="A33" s="28" t="s">
        <v>159</v>
      </c>
      <c r="B33" s="29" t="s">
        <v>9</v>
      </c>
      <c r="C33" s="35">
        <f>('Jasper Newton Electric'!AJ11)</f>
        <v>0</v>
      </c>
      <c r="D33" s="30" t="s">
        <v>161</v>
      </c>
      <c r="E33" s="2" t="s">
        <v>142</v>
      </c>
      <c r="F33" s="31">
        <f>('Jasper Newton Electric'!AK11)</f>
        <v>0</v>
      </c>
      <c r="G33" s="32" t="s">
        <v>143</v>
      </c>
      <c r="H33" s="33">
        <f>SUM('Jasper Newton Electric'!AL11)</f>
        <v>0</v>
      </c>
    </row>
    <row r="34" spans="1:8" ht="15">
      <c r="A34" s="28" t="s">
        <v>159</v>
      </c>
      <c r="B34" s="29" t="s">
        <v>25</v>
      </c>
      <c r="C34" s="35">
        <f>('Jasper Newton Electric'!AJ12)</f>
        <v>0</v>
      </c>
      <c r="D34" s="30" t="s">
        <v>162</v>
      </c>
      <c r="E34" s="2" t="s">
        <v>142</v>
      </c>
      <c r="F34" s="31">
        <f>('Jasper Newton Electric'!AK12)</f>
        <v>0</v>
      </c>
      <c r="G34" s="32" t="s">
        <v>143</v>
      </c>
      <c r="H34" s="33">
        <f>SUM('Jasper Newton Electric'!AL12)</f>
        <v>0</v>
      </c>
    </row>
    <row r="35" spans="1:8" ht="15">
      <c r="A35" s="28" t="s">
        <v>159</v>
      </c>
      <c r="B35" s="29" t="s">
        <v>23</v>
      </c>
      <c r="C35" s="35">
        <f>('Jasper Newton Electric'!AJ13)</f>
        <v>0</v>
      </c>
      <c r="D35" s="30" t="s">
        <v>162</v>
      </c>
      <c r="E35" s="2" t="s">
        <v>142</v>
      </c>
      <c r="F35" s="31">
        <f>('Jasper Newton Electric'!AK13)</f>
        <v>0</v>
      </c>
      <c r="G35" s="32" t="s">
        <v>143</v>
      </c>
      <c r="H35" s="33">
        <f>SUM('Jasper Newton Electric'!AL13)</f>
        <v>0</v>
      </c>
    </row>
    <row r="36" spans="1:8" ht="15">
      <c r="A36" s="28" t="s">
        <v>159</v>
      </c>
      <c r="B36" s="29" t="s">
        <v>42</v>
      </c>
      <c r="C36" s="35">
        <f>('Jasper Newton Electric'!AJ14)</f>
        <v>0</v>
      </c>
      <c r="D36" s="30" t="s">
        <v>147</v>
      </c>
      <c r="E36" s="2" t="s">
        <v>142</v>
      </c>
      <c r="F36" s="31">
        <f>('Jasper Newton Electric'!AK14)</f>
        <v>0</v>
      </c>
      <c r="G36" s="32" t="s">
        <v>143</v>
      </c>
      <c r="H36" s="33">
        <f>SUM('Jasper Newton Electric'!AL14)</f>
        <v>0</v>
      </c>
    </row>
    <row r="37" spans="1:8" ht="15">
      <c r="A37" s="28" t="s">
        <v>159</v>
      </c>
      <c r="B37" s="29" t="s">
        <v>16</v>
      </c>
      <c r="C37" s="35">
        <f>('Jasper Newton Electric'!AJ15)</f>
        <v>0</v>
      </c>
      <c r="D37" s="30" t="s">
        <v>163</v>
      </c>
      <c r="E37" s="2" t="s">
        <v>142</v>
      </c>
      <c r="F37" s="31">
        <f>('Jasper Newton Electric'!AK15)</f>
        <v>0</v>
      </c>
      <c r="G37" s="32" t="s">
        <v>143</v>
      </c>
      <c r="H37" s="33">
        <f>SUM('Jasper Newton Electric'!AL15)</f>
        <v>0</v>
      </c>
    </row>
    <row r="38" spans="1:8" ht="15">
      <c r="A38" s="28" t="s">
        <v>159</v>
      </c>
      <c r="B38" s="29" t="s">
        <v>45</v>
      </c>
      <c r="C38" s="35">
        <f>('Jasper Newton Electric'!AJ16)</f>
        <v>0</v>
      </c>
      <c r="D38" s="30" t="s">
        <v>148</v>
      </c>
      <c r="E38" s="2" t="s">
        <v>142</v>
      </c>
      <c r="F38" s="31">
        <f>('Jasper Newton Electric'!AK16)</f>
        <v>0</v>
      </c>
      <c r="G38" s="32" t="s">
        <v>143</v>
      </c>
      <c r="H38" s="33">
        <f>SUM('Jasper Newton Electric'!AL16)</f>
        <v>0</v>
      </c>
    </row>
    <row r="39" spans="1:8" ht="15">
      <c r="A39" s="28" t="s">
        <v>159</v>
      </c>
      <c r="B39" s="29" t="s">
        <v>13</v>
      </c>
      <c r="C39" s="35">
        <f>('Jasper Newton Electric'!AJ17)</f>
        <v>0</v>
      </c>
      <c r="D39" s="30" t="s">
        <v>160</v>
      </c>
      <c r="E39" s="2" t="s">
        <v>142</v>
      </c>
      <c r="F39" s="31">
        <f>('Jasper Newton Electric'!AK17)</f>
        <v>0</v>
      </c>
      <c r="G39" s="32" t="s">
        <v>143</v>
      </c>
      <c r="H39" s="33">
        <f>SUM('Jasper Newton Electric'!AL17)</f>
        <v>0</v>
      </c>
    </row>
    <row r="40" spans="1:8" ht="15">
      <c r="A40" s="28" t="s">
        <v>159</v>
      </c>
      <c r="B40" s="29" t="s">
        <v>19</v>
      </c>
      <c r="C40" s="35">
        <f>('Jasper Newton Electric'!AJ18)</f>
        <v>0</v>
      </c>
      <c r="D40" s="30" t="s">
        <v>158</v>
      </c>
      <c r="E40" s="2" t="s">
        <v>142</v>
      </c>
      <c r="F40" s="31">
        <f>('Jasper Newton Electric'!AK18)</f>
        <v>0</v>
      </c>
      <c r="G40" s="32" t="s">
        <v>143</v>
      </c>
      <c r="H40" s="33">
        <f>SUM('Jasper Newton Electric'!AL18)</f>
        <v>0</v>
      </c>
    </row>
    <row r="41" spans="1:8" ht="15">
      <c r="A41" s="28" t="s">
        <v>159</v>
      </c>
      <c r="B41" s="29" t="s">
        <v>46</v>
      </c>
      <c r="C41" s="35">
        <f>('Jasper Newton Electric'!AJ19)</f>
        <v>0</v>
      </c>
      <c r="D41" s="30" t="s">
        <v>98</v>
      </c>
      <c r="E41" s="2" t="s">
        <v>142</v>
      </c>
      <c r="F41" s="31">
        <f>('Jasper Newton Electric'!AK19)</f>
        <v>0</v>
      </c>
      <c r="G41" s="32" t="s">
        <v>143</v>
      </c>
      <c r="H41" s="33">
        <f>SUM('Jasper Newton Electric'!AL19)</f>
        <v>0</v>
      </c>
    </row>
    <row r="42" spans="1:8" ht="15">
      <c r="A42" s="28" t="s">
        <v>159</v>
      </c>
      <c r="B42" s="29" t="s">
        <v>47</v>
      </c>
      <c r="C42" s="35">
        <f>('Jasper Newton Electric'!AJ20)</f>
        <v>0</v>
      </c>
      <c r="D42" s="2" t="s">
        <v>98</v>
      </c>
      <c r="E42" s="2" t="s">
        <v>142</v>
      </c>
      <c r="F42" s="31">
        <f>('Jasper Newton Electric'!AK20)</f>
        <v>0</v>
      </c>
      <c r="G42" s="32" t="s">
        <v>143</v>
      </c>
      <c r="H42" s="33">
        <f>SUM('Jasper Newton Electric'!AL20)</f>
        <v>0</v>
      </c>
    </row>
    <row r="43" spans="1:8" ht="15">
      <c r="A43" s="28" t="s">
        <v>159</v>
      </c>
      <c r="B43" s="29" t="s">
        <v>66</v>
      </c>
      <c r="C43" s="35">
        <f>('Jasper Newton Electric'!AJ21)</f>
        <v>0</v>
      </c>
      <c r="D43" s="2" t="s">
        <v>163</v>
      </c>
      <c r="E43" s="2" t="s">
        <v>142</v>
      </c>
      <c r="F43" s="31">
        <f>('Jasper Newton Electric'!AK21)</f>
        <v>0</v>
      </c>
      <c r="G43" s="32" t="s">
        <v>143</v>
      </c>
      <c r="H43" s="33">
        <f>SUM('Jasper Newton Electric'!AL21)</f>
        <v>0</v>
      </c>
    </row>
    <row r="44" spans="1:8" ht="15">
      <c r="A44" s="28" t="s">
        <v>159</v>
      </c>
      <c r="B44" s="29" t="s">
        <v>80</v>
      </c>
      <c r="C44" s="35">
        <f>('Jasper Newton Electric'!AJ22)</f>
        <v>0</v>
      </c>
      <c r="D44" s="2" t="s">
        <v>97</v>
      </c>
      <c r="E44" s="2" t="s">
        <v>142</v>
      </c>
      <c r="F44" s="31">
        <f>('Jasper Newton Electric'!AK22)</f>
        <v>0</v>
      </c>
      <c r="G44" s="32" t="s">
        <v>143</v>
      </c>
      <c r="H44" s="33">
        <f>SUM('Jasper Newton Electric'!AL22)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166</v>
      </c>
      <c r="B46" s="29" t="s">
        <v>29</v>
      </c>
      <c r="C46" s="35">
        <f>('Misc Electric'!AJ7)</f>
        <v>0</v>
      </c>
      <c r="D46" s="2" t="s">
        <v>167</v>
      </c>
      <c r="E46" s="30" t="s">
        <v>142</v>
      </c>
      <c r="F46" s="31">
        <f>('Misc Electric'!AK7)</f>
        <v>0</v>
      </c>
      <c r="G46" s="32" t="s">
        <v>143</v>
      </c>
      <c r="H46" s="34">
        <f>SUM('Misc Electric'!AL7)</f>
        <v>0</v>
      </c>
    </row>
    <row r="47" spans="1:8" ht="15">
      <c r="A47" s="28" t="s">
        <v>168</v>
      </c>
      <c r="B47" s="29">
        <v>97</v>
      </c>
      <c r="C47" s="35">
        <f>('Misc Electric'!AJ20)</f>
        <v>0</v>
      </c>
      <c r="D47" s="2" t="s">
        <v>169</v>
      </c>
      <c r="E47" s="30" t="s">
        <v>144</v>
      </c>
      <c r="F47" s="31">
        <f>('Misc Electric'!AK20)</f>
        <v>0</v>
      </c>
      <c r="G47" s="32" t="s">
        <v>126</v>
      </c>
      <c r="H47" s="34">
        <f>SUM('Misc Electric'!AL20)</f>
        <v>0</v>
      </c>
    </row>
    <row r="48" spans="1:8" ht="15">
      <c r="A48" s="28" t="s">
        <v>168</v>
      </c>
      <c r="B48" s="29">
        <v>1431</v>
      </c>
      <c r="C48" s="35">
        <f>('Misc Electric'!AJ21)</f>
        <v>0</v>
      </c>
      <c r="D48" s="2" t="s">
        <v>170</v>
      </c>
      <c r="E48" s="30" t="s">
        <v>144</v>
      </c>
      <c r="F48" s="31">
        <f>('Misc Electric'!AK21)</f>
        <v>0</v>
      </c>
      <c r="G48" s="32" t="s">
        <v>126</v>
      </c>
      <c r="H48" s="34">
        <f>SUM('Misc Electric'!AL21)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Electric'!AM10)</f>
        <v>0</v>
      </c>
      <c r="D3" s="30" t="s">
        <v>135</v>
      </c>
      <c r="E3" s="2" t="s">
        <v>136</v>
      </c>
      <c r="F3" s="31">
        <f>('Misc Electric'!AN10)</f>
        <v>0</v>
      </c>
      <c r="G3" s="32" t="s">
        <v>125</v>
      </c>
      <c r="H3" s="33">
        <f>SUM('Misc Electric'!AO10)</f>
        <v>0</v>
      </c>
    </row>
    <row r="4" spans="1:8" ht="15">
      <c r="A4" s="28" t="s">
        <v>134</v>
      </c>
      <c r="B4" s="29" t="s">
        <v>137</v>
      </c>
      <c r="C4" s="35">
        <f>('Misc Electric'!AM11)</f>
        <v>0</v>
      </c>
      <c r="D4" s="30" t="s">
        <v>138</v>
      </c>
      <c r="E4" s="2" t="s">
        <v>136</v>
      </c>
      <c r="F4" s="31">
        <f>('Misc Electric'!AN11)</f>
        <v>0</v>
      </c>
      <c r="G4" s="32" t="s">
        <v>125</v>
      </c>
      <c r="H4" s="33">
        <f>SUM('Misc Electric'!AO11)</f>
        <v>0</v>
      </c>
    </row>
    <row r="5" spans="1:8" ht="15">
      <c r="A5" s="28" t="s">
        <v>134</v>
      </c>
      <c r="B5" s="29" t="s">
        <v>139</v>
      </c>
      <c r="C5" s="35">
        <f>('Misc Electric'!AM12)</f>
        <v>0</v>
      </c>
      <c r="D5" s="30" t="s">
        <v>140</v>
      </c>
      <c r="E5" s="2" t="s">
        <v>136</v>
      </c>
      <c r="F5" s="31">
        <f>('Misc Electric'!AN12)</f>
        <v>0</v>
      </c>
      <c r="G5" s="32" t="s">
        <v>125</v>
      </c>
      <c r="H5" s="33">
        <f>SUM('Misc Electric'!AO12)</f>
        <v>0</v>
      </c>
    </row>
    <row r="6" spans="1:8" ht="15">
      <c r="A6" s="28" t="s">
        <v>7</v>
      </c>
      <c r="B6" s="29" t="s">
        <v>102</v>
      </c>
      <c r="C6" s="35">
        <f>('City of Jasper'!AM14)</f>
        <v>0</v>
      </c>
      <c r="D6" s="30" t="s">
        <v>141</v>
      </c>
      <c r="E6" s="2" t="s">
        <v>142</v>
      </c>
      <c r="F6" s="31">
        <f>('City of Jasper'!AN14)</f>
        <v>0</v>
      </c>
      <c r="G6" s="32" t="s">
        <v>143</v>
      </c>
      <c r="H6" s="33">
        <f>SUM('City of Jasper'!AO14)</f>
        <v>0</v>
      </c>
    </row>
    <row r="7" spans="1:8" ht="15">
      <c r="A7" s="38" t="s">
        <v>7</v>
      </c>
      <c r="B7" s="37" t="s">
        <v>174</v>
      </c>
      <c r="C7" s="35">
        <f>('City of Jasper'!AM17)</f>
        <v>0</v>
      </c>
      <c r="D7" s="41" t="s">
        <v>173</v>
      </c>
      <c r="E7" s="42" t="s">
        <v>142</v>
      </c>
      <c r="F7" s="31">
        <f>SUM('City of Jasper'!AN17)</f>
        <v>0</v>
      </c>
      <c r="G7" s="44" t="s">
        <v>143</v>
      </c>
      <c r="H7" s="33">
        <f>SUM('City of Jasper'!AO17)</f>
        <v>0</v>
      </c>
    </row>
    <row r="8" spans="1:8" ht="15">
      <c r="A8" s="28" t="s">
        <v>7</v>
      </c>
      <c r="B8" s="29" t="s">
        <v>73</v>
      </c>
      <c r="C8" s="35">
        <f>('City of Jasper'!AM7)</f>
        <v>0</v>
      </c>
      <c r="D8" s="30" t="s">
        <v>138</v>
      </c>
      <c r="E8" s="2" t="s">
        <v>144</v>
      </c>
      <c r="F8" s="31">
        <f>('City of Jasper'!AN7)</f>
        <v>0</v>
      </c>
      <c r="G8" s="32" t="s">
        <v>126</v>
      </c>
      <c r="H8" s="33">
        <f>SUM('City of Jasper'!AO7)</f>
        <v>0</v>
      </c>
    </row>
    <row r="9" spans="1:8" ht="15">
      <c r="A9" s="28" t="s">
        <v>7</v>
      </c>
      <c r="B9" s="29" t="s">
        <v>100</v>
      </c>
      <c r="C9" s="35">
        <f>('City of Jasper'!AM13)</f>
        <v>0</v>
      </c>
      <c r="D9" s="30" t="s">
        <v>145</v>
      </c>
      <c r="E9" s="2" t="s">
        <v>142</v>
      </c>
      <c r="F9" s="31">
        <f>('City of Jasper'!AN13)</f>
        <v>0</v>
      </c>
      <c r="G9" s="32" t="s">
        <v>143</v>
      </c>
      <c r="H9" s="33">
        <f>SUM('City of Jasper'!AO13)</f>
        <v>0</v>
      </c>
    </row>
    <row r="10" spans="1:8" ht="15">
      <c r="A10" s="28" t="s">
        <v>7</v>
      </c>
      <c r="B10" s="29" t="s">
        <v>95</v>
      </c>
      <c r="C10" s="35">
        <f>('City of Jasper'!AM12)</f>
        <v>0</v>
      </c>
      <c r="D10" s="30" t="s">
        <v>146</v>
      </c>
      <c r="E10" s="2" t="s">
        <v>142</v>
      </c>
      <c r="F10" s="31">
        <f>('City of Jasper'!AN12)</f>
        <v>0</v>
      </c>
      <c r="G10" s="32" t="s">
        <v>143</v>
      </c>
      <c r="H10" s="33">
        <f>SUM('City of Jasper'!AO12)</f>
        <v>0</v>
      </c>
    </row>
    <row r="11" spans="1:8" ht="15">
      <c r="A11" s="28" t="s">
        <v>7</v>
      </c>
      <c r="B11" s="29" t="s">
        <v>72</v>
      </c>
      <c r="C11" s="35">
        <f>('City of Jasper'!AM4)</f>
        <v>0</v>
      </c>
      <c r="D11" s="30" t="s">
        <v>147</v>
      </c>
      <c r="E11" s="2" t="s">
        <v>144</v>
      </c>
      <c r="F11" s="31">
        <f>('City of Jasper'!AN4)</f>
        <v>0</v>
      </c>
      <c r="G11" s="32" t="s">
        <v>126</v>
      </c>
      <c r="H11" s="33">
        <f>SUM('City of Jasper'!AO4)</f>
        <v>0</v>
      </c>
    </row>
    <row r="12" spans="1:8" ht="15">
      <c r="A12" s="28" t="s">
        <v>7</v>
      </c>
      <c r="B12" s="29" t="s">
        <v>71</v>
      </c>
      <c r="C12" s="35">
        <f>('City of Jasper'!AM5)</f>
        <v>0</v>
      </c>
      <c r="D12" s="30" t="s">
        <v>148</v>
      </c>
      <c r="E12" s="2" t="s">
        <v>144</v>
      </c>
      <c r="F12" s="31">
        <f>('City of Jasper'!AN5)</f>
        <v>0</v>
      </c>
      <c r="G12" s="32" t="s">
        <v>126</v>
      </c>
      <c r="H12" s="33">
        <f>SUM('City of Jasper'!AO5)</f>
        <v>0</v>
      </c>
    </row>
    <row r="13" spans="1:8" ht="15">
      <c r="A13" s="28" t="s">
        <v>7</v>
      </c>
      <c r="B13" s="29" t="s">
        <v>74</v>
      </c>
      <c r="C13" s="35">
        <f>('City of Jasper'!AM6)</f>
        <v>0</v>
      </c>
      <c r="D13" s="30" t="s">
        <v>149</v>
      </c>
      <c r="E13" s="2" t="s">
        <v>142</v>
      </c>
      <c r="F13" s="31">
        <f>('City of Jasper'!AN6)</f>
        <v>0</v>
      </c>
      <c r="G13" s="32" t="s">
        <v>143</v>
      </c>
      <c r="H13" s="33">
        <f>SUM('City of Jasper'!AO6)</f>
        <v>0</v>
      </c>
    </row>
    <row r="14" spans="1:8" ht="15">
      <c r="A14" s="28" t="s">
        <v>7</v>
      </c>
      <c r="B14" s="29" t="s">
        <v>78</v>
      </c>
      <c r="C14" s="35">
        <f>('City of Jasper'!AM8)</f>
        <v>0</v>
      </c>
      <c r="D14" s="30" t="s">
        <v>138</v>
      </c>
      <c r="E14" s="2" t="s">
        <v>142</v>
      </c>
      <c r="F14" s="31">
        <f>('City of Jasper'!AN8)</f>
        <v>0</v>
      </c>
      <c r="G14" s="32" t="s">
        <v>143</v>
      </c>
      <c r="H14" s="33">
        <f>SUM('City of Jasper'!AO8)</f>
        <v>0</v>
      </c>
    </row>
    <row r="15" spans="1:8" ht="15">
      <c r="A15" s="28" t="s">
        <v>7</v>
      </c>
      <c r="B15" s="29" t="s">
        <v>77</v>
      </c>
      <c r="C15" s="35">
        <f>('City of Jasper'!AM11)</f>
        <v>0</v>
      </c>
      <c r="D15" s="30" t="s">
        <v>150</v>
      </c>
      <c r="E15" s="2" t="s">
        <v>142</v>
      </c>
      <c r="F15" s="31">
        <f>('City of Jasper'!AN11)</f>
        <v>0</v>
      </c>
      <c r="G15" s="32" t="s">
        <v>143</v>
      </c>
      <c r="H15" s="33">
        <f>SUM('City of Jasper'!AO11)</f>
        <v>0</v>
      </c>
    </row>
    <row r="16" spans="1:8" ht="15">
      <c r="A16" s="38" t="s">
        <v>7</v>
      </c>
      <c r="B16" s="49" t="s">
        <v>109</v>
      </c>
      <c r="C16" s="35">
        <f>('City of Jasper'!AM15)</f>
        <v>0</v>
      </c>
      <c r="D16" s="41" t="s">
        <v>171</v>
      </c>
      <c r="E16" s="42" t="s">
        <v>142</v>
      </c>
      <c r="F16" s="31">
        <f>('City of Jasper'!AN15)</f>
        <v>0</v>
      </c>
      <c r="G16" s="44" t="s">
        <v>143</v>
      </c>
      <c r="H16" s="33">
        <f>SUM('City of Jasper'!AO15)</f>
        <v>0</v>
      </c>
    </row>
    <row r="17" spans="1:8" ht="15">
      <c r="A17" s="28" t="s">
        <v>7</v>
      </c>
      <c r="B17" s="48" t="s">
        <v>76</v>
      </c>
      <c r="C17" s="35">
        <f>('City of Jasper'!AM12)</f>
        <v>0</v>
      </c>
      <c r="D17" s="30" t="s">
        <v>151</v>
      </c>
      <c r="E17" s="2" t="s">
        <v>144</v>
      </c>
      <c r="F17" s="31">
        <f>('City of Jasper'!AN12)</f>
        <v>0</v>
      </c>
      <c r="G17" s="32" t="s">
        <v>126</v>
      </c>
      <c r="H17" s="33">
        <f>SUM('City of Jasper'!AO12)</f>
        <v>0</v>
      </c>
    </row>
    <row r="18" spans="1:8" ht="15">
      <c r="A18" s="28" t="s">
        <v>7</v>
      </c>
      <c r="B18" s="29" t="s">
        <v>75</v>
      </c>
      <c r="C18" s="35">
        <f>('City of Jasper'!AM13)</f>
        <v>0</v>
      </c>
      <c r="D18" s="30" t="s">
        <v>151</v>
      </c>
      <c r="E18" s="2" t="s">
        <v>142</v>
      </c>
      <c r="F18" s="31">
        <f>('City of Jasper'!AN13)</f>
        <v>0</v>
      </c>
      <c r="G18" s="32" t="s">
        <v>143</v>
      </c>
      <c r="H18" s="33">
        <f>SUM('City of Jasper'!AO13)</f>
        <v>0</v>
      </c>
    </row>
    <row r="19" spans="1:8" ht="15">
      <c r="A19" s="28" t="s">
        <v>7</v>
      </c>
      <c r="B19" s="29" t="s">
        <v>176</v>
      </c>
      <c r="C19" s="35">
        <f>'City of Jasper'!AM16</f>
        <v>0</v>
      </c>
      <c r="D19" s="30" t="s">
        <v>175</v>
      </c>
      <c r="E19" s="2" t="s">
        <v>142</v>
      </c>
      <c r="F19" s="31">
        <f>SUM('City of Jasper'!AN16)</f>
        <v>0</v>
      </c>
      <c r="G19" s="32" t="s">
        <v>143</v>
      </c>
      <c r="H19" s="33">
        <f>SUM('City of Jasper'!AO16)</f>
        <v>0</v>
      </c>
    </row>
    <row r="20" spans="1:8" ht="15">
      <c r="A20" s="28" t="s">
        <v>32</v>
      </c>
      <c r="B20" s="29" t="s">
        <v>108</v>
      </c>
      <c r="C20" s="35">
        <f>('Misc Electric'!AM6)</f>
        <v>0</v>
      </c>
      <c r="D20" s="30" t="s">
        <v>152</v>
      </c>
      <c r="E20" s="2" t="s">
        <v>142</v>
      </c>
      <c r="F20" s="31">
        <f>('Misc Electric'!AN6)</f>
        <v>0</v>
      </c>
      <c r="G20" s="32" t="s">
        <v>143</v>
      </c>
      <c r="H20" s="33">
        <f>SUM('Misc Electric'!AO6)</f>
        <v>0</v>
      </c>
    </row>
    <row r="21" spans="1:8" ht="15">
      <c r="A21" s="28" t="s">
        <v>32</v>
      </c>
      <c r="B21" s="29" t="s">
        <v>90</v>
      </c>
      <c r="C21" s="35">
        <f>('Misc Electric'!AM5)</f>
        <v>0</v>
      </c>
      <c r="D21" s="30" t="s">
        <v>153</v>
      </c>
      <c r="E21" s="2" t="s">
        <v>142</v>
      </c>
      <c r="F21" s="31">
        <f>('Misc Electric'!AN5)</f>
        <v>0</v>
      </c>
      <c r="G21" s="32" t="s">
        <v>143</v>
      </c>
      <c r="H21" s="33">
        <f>SUM('Misc Electric'!AO5)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Electric'!AM15)</f>
        <v>0</v>
      </c>
      <c r="D22" s="41" t="s">
        <v>153</v>
      </c>
      <c r="E22" s="42" t="s">
        <v>144</v>
      </c>
      <c r="F22" s="43">
        <f>('Misc Electric'!AN15)</f>
        <v>0</v>
      </c>
      <c r="G22" s="44" t="s">
        <v>126</v>
      </c>
      <c r="H22" s="51">
        <f>SUM('Misc Electric'!AO15)</f>
        <v>0</v>
      </c>
    </row>
    <row r="23" spans="1:8" ht="15">
      <c r="A23" s="28" t="s">
        <v>154</v>
      </c>
      <c r="B23" s="29">
        <v>33482103</v>
      </c>
      <c r="C23" s="35">
        <f>('Misc Electric'!AM8)</f>
        <v>0</v>
      </c>
      <c r="D23" s="30" t="s">
        <v>57</v>
      </c>
      <c r="E23" s="2" t="s">
        <v>142</v>
      </c>
      <c r="F23" s="31">
        <f>('Misc Electric'!AN8)</f>
        <v>0</v>
      </c>
      <c r="G23" s="32" t="s">
        <v>143</v>
      </c>
      <c r="H23" s="33">
        <f>SUM('Misc Electric'!AO8)</f>
        <v>0</v>
      </c>
    </row>
    <row r="24" spans="1:8" ht="15">
      <c r="A24" s="28" t="s">
        <v>154</v>
      </c>
      <c r="B24" s="29">
        <v>33483901</v>
      </c>
      <c r="C24" s="35">
        <f>('Misc Electric'!AM9)</f>
        <v>0</v>
      </c>
      <c r="D24" s="30" t="s">
        <v>155</v>
      </c>
      <c r="E24" s="2" t="s">
        <v>142</v>
      </c>
      <c r="F24" s="31">
        <f>('Misc Electric'!AN9)</f>
        <v>0</v>
      </c>
      <c r="G24" s="32" t="s">
        <v>143</v>
      </c>
      <c r="H24" s="33">
        <f>SUM('Misc Electric'!AO9)</f>
        <v>0</v>
      </c>
    </row>
    <row r="25" spans="1:8" ht="15">
      <c r="A25" s="28" t="s">
        <v>156</v>
      </c>
      <c r="B25" s="29">
        <v>576</v>
      </c>
      <c r="C25" s="35">
        <f>('Misc Electric'!AM17)</f>
        <v>0</v>
      </c>
      <c r="D25" s="30" t="s">
        <v>157</v>
      </c>
      <c r="E25" s="2" t="s">
        <v>144</v>
      </c>
      <c r="F25" s="31">
        <f>('Misc Electric'!AN17)</f>
        <v>0</v>
      </c>
      <c r="G25" s="32" t="s">
        <v>126</v>
      </c>
      <c r="H25" s="33">
        <f>SUM('Misc Electric'!AO17)</f>
        <v>0</v>
      </c>
    </row>
    <row r="26" spans="1:8" ht="15">
      <c r="A26" s="28" t="s">
        <v>156</v>
      </c>
      <c r="B26" s="29">
        <v>1098</v>
      </c>
      <c r="C26" s="35">
        <f>('Misc Electric'!AM18)</f>
        <v>0</v>
      </c>
      <c r="D26" s="30" t="s">
        <v>158</v>
      </c>
      <c r="E26" s="2" t="s">
        <v>144</v>
      </c>
      <c r="F26" s="31">
        <f>('Misc Electric'!AN18)</f>
        <v>0</v>
      </c>
      <c r="G26" s="32" t="s">
        <v>126</v>
      </c>
      <c r="H26" s="33">
        <f>SUM('Misc Electric'!AO18)</f>
        <v>0</v>
      </c>
    </row>
    <row r="27" spans="1:8" ht="15" hidden="1">
      <c r="A27" s="28" t="s">
        <v>159</v>
      </c>
      <c r="B27" s="29" t="s">
        <v>35</v>
      </c>
      <c r="C27" s="35" t="str">
        <f>('Jasper Newton Electric'!AM5)</f>
        <v>disconnected</v>
      </c>
      <c r="D27" s="30" t="s">
        <v>147</v>
      </c>
      <c r="E27" s="2" t="s">
        <v>142</v>
      </c>
      <c r="F27" s="31">
        <f>('Jasper Newton Electric'!AN5)</f>
        <v>0</v>
      </c>
      <c r="G27" s="32" t="s">
        <v>143</v>
      </c>
      <c r="H27" s="33">
        <f>SUM('Jasper Newton Electric'!AO5)</f>
        <v>0</v>
      </c>
    </row>
    <row r="28" spans="1:8" ht="15">
      <c r="A28" s="28" t="s">
        <v>159</v>
      </c>
      <c r="B28" s="29" t="s">
        <v>36</v>
      </c>
      <c r="C28" s="35">
        <f>('Jasper Newton Electric'!AM6)</f>
        <v>0</v>
      </c>
      <c r="D28" s="30" t="s">
        <v>147</v>
      </c>
      <c r="E28" s="2" t="s">
        <v>142</v>
      </c>
      <c r="F28" s="31">
        <f>('Jasper Newton Electric'!AN6)</f>
        <v>0</v>
      </c>
      <c r="G28" s="32" t="s">
        <v>143</v>
      </c>
      <c r="H28" s="33">
        <f>SUM('Jasper Newton Electric'!AO6)</f>
        <v>0</v>
      </c>
    </row>
    <row r="29" spans="1:8" ht="15">
      <c r="A29" s="28" t="s">
        <v>159</v>
      </c>
      <c r="B29" s="29" t="s">
        <v>39</v>
      </c>
      <c r="C29" s="35">
        <f>('Jasper Newton Electric'!AM7)</f>
        <v>0</v>
      </c>
      <c r="D29" s="30" t="s">
        <v>98</v>
      </c>
      <c r="E29" s="2" t="s">
        <v>142</v>
      </c>
      <c r="F29" s="31">
        <f>('Jasper Newton Electric'!AN7)</f>
        <v>0</v>
      </c>
      <c r="G29" s="32" t="s">
        <v>143</v>
      </c>
      <c r="H29" s="33">
        <f>SUM('Jasper Newton Electric'!AO7)</f>
        <v>0</v>
      </c>
    </row>
    <row r="30" spans="1:8" ht="15">
      <c r="A30" s="28" t="s">
        <v>159</v>
      </c>
      <c r="B30" s="29" t="s">
        <v>40</v>
      </c>
      <c r="C30" s="35">
        <f>('Jasper Newton Electric'!AM8)</f>
        <v>0</v>
      </c>
      <c r="D30" s="30" t="s">
        <v>160</v>
      </c>
      <c r="E30" s="2" t="s">
        <v>142</v>
      </c>
      <c r="F30" s="31">
        <f>('Jasper Newton Electric'!AN8)</f>
        <v>0</v>
      </c>
      <c r="G30" s="32" t="s">
        <v>143</v>
      </c>
      <c r="H30" s="33">
        <f>SUM('Jasper Newton Electric'!AO8)</f>
        <v>0</v>
      </c>
    </row>
    <row r="31" spans="1:8" ht="15">
      <c r="A31" s="28" t="s">
        <v>159</v>
      </c>
      <c r="B31" s="29" t="s">
        <v>48</v>
      </c>
      <c r="C31" s="35">
        <f>('Jasper Newton Electric'!AM9)</f>
        <v>0</v>
      </c>
      <c r="D31" s="30" t="s">
        <v>97</v>
      </c>
      <c r="E31" s="2" t="s">
        <v>142</v>
      </c>
      <c r="F31" s="31">
        <f>('Jasper Newton Electric'!AN9)</f>
        <v>0</v>
      </c>
      <c r="G31" s="32" t="s">
        <v>143</v>
      </c>
      <c r="H31" s="33">
        <f>SUM('Jasper Newton Electric'!AO9)</f>
        <v>0</v>
      </c>
    </row>
    <row r="32" spans="1:8" ht="15">
      <c r="A32" s="28" t="s">
        <v>159</v>
      </c>
      <c r="B32" s="29" t="s">
        <v>41</v>
      </c>
      <c r="C32" s="35">
        <f>('Jasper Newton Electric'!AM10)</f>
        <v>0</v>
      </c>
      <c r="D32" s="30" t="s">
        <v>147</v>
      </c>
      <c r="E32" s="2" t="s">
        <v>142</v>
      </c>
      <c r="F32" s="31">
        <f>('Jasper Newton Electric'!AN10)</f>
        <v>0</v>
      </c>
      <c r="G32" s="32" t="s">
        <v>143</v>
      </c>
      <c r="H32" s="33">
        <f>SUM('Jasper Newton Electric'!AO10)</f>
        <v>0</v>
      </c>
    </row>
    <row r="33" spans="1:8" ht="15">
      <c r="A33" s="28" t="s">
        <v>159</v>
      </c>
      <c r="B33" s="29" t="s">
        <v>9</v>
      </c>
      <c r="C33" s="35">
        <f>('Jasper Newton Electric'!AM11)</f>
        <v>0</v>
      </c>
      <c r="D33" s="30" t="s">
        <v>161</v>
      </c>
      <c r="E33" s="2" t="s">
        <v>142</v>
      </c>
      <c r="F33" s="31">
        <f>('Jasper Newton Electric'!AN11)</f>
        <v>0</v>
      </c>
      <c r="G33" s="32" t="s">
        <v>143</v>
      </c>
      <c r="H33" s="33">
        <f>SUM('Jasper Newton Electric'!AO11)</f>
        <v>0</v>
      </c>
    </row>
    <row r="34" spans="1:8" ht="15">
      <c r="A34" s="28" t="s">
        <v>159</v>
      </c>
      <c r="B34" s="29" t="s">
        <v>25</v>
      </c>
      <c r="C34" s="35">
        <f>('Jasper Newton Electric'!AM12)</f>
        <v>0</v>
      </c>
      <c r="D34" s="30" t="s">
        <v>162</v>
      </c>
      <c r="E34" s="2" t="s">
        <v>142</v>
      </c>
      <c r="F34" s="31">
        <f>('Jasper Newton Electric'!AN12)</f>
        <v>0</v>
      </c>
      <c r="G34" s="32" t="s">
        <v>143</v>
      </c>
      <c r="H34" s="33">
        <f>SUM('Jasper Newton Electric'!AO12)</f>
        <v>0</v>
      </c>
    </row>
    <row r="35" spans="1:8" ht="15">
      <c r="A35" s="28" t="s">
        <v>159</v>
      </c>
      <c r="B35" s="29" t="s">
        <v>23</v>
      </c>
      <c r="C35" s="35">
        <f>('Jasper Newton Electric'!AM13)</f>
        <v>0</v>
      </c>
      <c r="D35" s="30" t="s">
        <v>162</v>
      </c>
      <c r="E35" s="2" t="s">
        <v>142</v>
      </c>
      <c r="F35" s="31">
        <f>('Jasper Newton Electric'!AN13)</f>
        <v>0</v>
      </c>
      <c r="G35" s="32" t="s">
        <v>143</v>
      </c>
      <c r="H35" s="33">
        <f>SUM('Jasper Newton Electric'!AO13)</f>
        <v>0</v>
      </c>
    </row>
    <row r="36" spans="1:8" ht="15">
      <c r="A36" s="28" t="s">
        <v>159</v>
      </c>
      <c r="B36" s="29" t="s">
        <v>42</v>
      </c>
      <c r="C36" s="35">
        <f>('Jasper Newton Electric'!AM14)</f>
        <v>0</v>
      </c>
      <c r="D36" s="30" t="s">
        <v>147</v>
      </c>
      <c r="E36" s="2" t="s">
        <v>142</v>
      </c>
      <c r="F36" s="31">
        <f>('Jasper Newton Electric'!AN14)</f>
        <v>0</v>
      </c>
      <c r="G36" s="32" t="s">
        <v>143</v>
      </c>
      <c r="H36" s="33">
        <f>SUM('Jasper Newton Electric'!AO14)</f>
        <v>0</v>
      </c>
    </row>
    <row r="37" spans="1:8" ht="15">
      <c r="A37" s="28" t="s">
        <v>159</v>
      </c>
      <c r="B37" s="29" t="s">
        <v>16</v>
      </c>
      <c r="C37" s="35">
        <f>('Jasper Newton Electric'!AM15)</f>
        <v>0</v>
      </c>
      <c r="D37" s="30" t="s">
        <v>163</v>
      </c>
      <c r="E37" s="2" t="s">
        <v>142</v>
      </c>
      <c r="F37" s="31">
        <f>('Jasper Newton Electric'!AN15)</f>
        <v>0</v>
      </c>
      <c r="G37" s="32" t="s">
        <v>143</v>
      </c>
      <c r="H37" s="33">
        <f>SUM('Jasper Newton Electric'!AO15)</f>
        <v>0</v>
      </c>
    </row>
    <row r="38" spans="1:8" ht="15">
      <c r="A38" s="28" t="s">
        <v>159</v>
      </c>
      <c r="B38" s="29" t="s">
        <v>45</v>
      </c>
      <c r="C38" s="35">
        <f>('Jasper Newton Electric'!AM16)</f>
        <v>0</v>
      </c>
      <c r="D38" s="30" t="s">
        <v>148</v>
      </c>
      <c r="E38" s="2" t="s">
        <v>142</v>
      </c>
      <c r="F38" s="31">
        <f>('Jasper Newton Electric'!AN16)</f>
        <v>0</v>
      </c>
      <c r="G38" s="32" t="s">
        <v>143</v>
      </c>
      <c r="H38" s="33">
        <f>SUM('Jasper Newton Electric'!AO16)</f>
        <v>0</v>
      </c>
    </row>
    <row r="39" spans="1:8" ht="15">
      <c r="A39" s="28" t="s">
        <v>159</v>
      </c>
      <c r="B39" s="29" t="s">
        <v>13</v>
      </c>
      <c r="C39" s="35">
        <f>('Jasper Newton Electric'!AM17)</f>
        <v>0</v>
      </c>
      <c r="D39" s="30" t="s">
        <v>160</v>
      </c>
      <c r="E39" s="2" t="s">
        <v>142</v>
      </c>
      <c r="F39" s="31">
        <f>('Jasper Newton Electric'!AN17)</f>
        <v>0</v>
      </c>
      <c r="G39" s="32" t="s">
        <v>143</v>
      </c>
      <c r="H39" s="33">
        <f>SUM('Jasper Newton Electric'!AO17)</f>
        <v>0</v>
      </c>
    </row>
    <row r="40" spans="1:8" ht="15">
      <c r="A40" s="28" t="s">
        <v>159</v>
      </c>
      <c r="B40" s="29" t="s">
        <v>19</v>
      </c>
      <c r="C40" s="35">
        <f>('Jasper Newton Electric'!AM18)</f>
        <v>0</v>
      </c>
      <c r="D40" s="30" t="s">
        <v>158</v>
      </c>
      <c r="E40" s="2" t="s">
        <v>142</v>
      </c>
      <c r="F40" s="31">
        <f>('Jasper Newton Electric'!AN18)</f>
        <v>0</v>
      </c>
      <c r="G40" s="32" t="s">
        <v>143</v>
      </c>
      <c r="H40" s="33">
        <f>SUM('Jasper Newton Electric'!AO18)</f>
        <v>0</v>
      </c>
    </row>
    <row r="41" spans="1:8" ht="15">
      <c r="A41" s="28" t="s">
        <v>159</v>
      </c>
      <c r="B41" s="29" t="s">
        <v>46</v>
      </c>
      <c r="C41" s="35">
        <f>('Jasper Newton Electric'!AM21)</f>
        <v>0</v>
      </c>
      <c r="D41" s="30" t="s">
        <v>98</v>
      </c>
      <c r="E41" s="2" t="s">
        <v>142</v>
      </c>
      <c r="F41" s="31">
        <f>('Jasper Newton Electric'!AN21)</f>
        <v>0</v>
      </c>
      <c r="G41" s="32" t="s">
        <v>143</v>
      </c>
      <c r="H41" s="33">
        <f>SUM('Jasper Newton Electric'!AO21)</f>
        <v>0</v>
      </c>
    </row>
    <row r="42" spans="1:8" ht="15">
      <c r="A42" s="28" t="s">
        <v>159</v>
      </c>
      <c r="B42" s="29" t="s">
        <v>47</v>
      </c>
      <c r="C42" s="35">
        <f>('Jasper Newton Electric'!AM20)</f>
        <v>0</v>
      </c>
      <c r="D42" s="2" t="s">
        <v>98</v>
      </c>
      <c r="E42" s="2" t="s">
        <v>142</v>
      </c>
      <c r="F42" s="31">
        <f>('Jasper Newton Electric'!AN20)</f>
        <v>0</v>
      </c>
      <c r="G42" s="32" t="s">
        <v>143</v>
      </c>
      <c r="H42" s="33">
        <f>SUM('Jasper Newton Electric'!AO20)</f>
        <v>0</v>
      </c>
    </row>
    <row r="43" spans="1:8" ht="15">
      <c r="A43" s="28" t="s">
        <v>159</v>
      </c>
      <c r="B43" s="29" t="s">
        <v>66</v>
      </c>
      <c r="C43" s="35" t="e">
        <f>('Jasper Newton Electric'!#REF!)</f>
        <v>#REF!</v>
      </c>
      <c r="D43" s="2" t="s">
        <v>163</v>
      </c>
      <c r="E43" s="2" t="s">
        <v>142</v>
      </c>
      <c r="F43" s="31" t="e">
        <f>('Jasper Newton Electric'!#REF!)</f>
        <v>#REF!</v>
      </c>
      <c r="G43" s="32" t="s">
        <v>143</v>
      </c>
      <c r="H43" s="33" t="e">
        <f>SUM('Jasper Newton Electric'!#REF!)</f>
        <v>#REF!</v>
      </c>
    </row>
    <row r="44" spans="1:8" ht="15">
      <c r="A44" s="28" t="s">
        <v>159</v>
      </c>
      <c r="B44" s="29" t="s">
        <v>80</v>
      </c>
      <c r="C44" s="35">
        <f>('Jasper Newton Electric'!AM22)</f>
        <v>0</v>
      </c>
      <c r="D44" s="2" t="s">
        <v>97</v>
      </c>
      <c r="E44" s="2" t="s">
        <v>142</v>
      </c>
      <c r="F44" s="31">
        <f>('Jasper Newton Electric'!AN22)</f>
        <v>0</v>
      </c>
      <c r="G44" s="32" t="s">
        <v>143</v>
      </c>
      <c r="H44" s="33">
        <f>SUM('Jasper Newton Electric'!AO22)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166</v>
      </c>
      <c r="B46" s="29" t="s">
        <v>29</v>
      </c>
      <c r="C46" s="35">
        <f>('Misc Electric'!AM7)</f>
        <v>0</v>
      </c>
      <c r="D46" s="2" t="s">
        <v>167</v>
      </c>
      <c r="E46" s="30" t="s">
        <v>142</v>
      </c>
      <c r="F46" s="31">
        <f>('Misc Electric'!AN7)</f>
        <v>0</v>
      </c>
      <c r="G46" s="32" t="s">
        <v>143</v>
      </c>
      <c r="H46" s="34">
        <f>SUM('Misc Electric'!AO7)</f>
        <v>0</v>
      </c>
    </row>
    <row r="47" spans="1:8" ht="15">
      <c r="A47" s="28" t="s">
        <v>168</v>
      </c>
      <c r="B47" s="29">
        <v>97</v>
      </c>
      <c r="C47" s="35">
        <f>('Misc Electric'!AM20)</f>
        <v>0</v>
      </c>
      <c r="D47" s="2" t="s">
        <v>169</v>
      </c>
      <c r="E47" s="30" t="s">
        <v>144</v>
      </c>
      <c r="F47" s="31">
        <f>('Misc Electric'!AN20)</f>
        <v>0</v>
      </c>
      <c r="G47" s="32" t="s">
        <v>126</v>
      </c>
      <c r="H47" s="34">
        <f>SUM('Misc Electric'!AO20)</f>
        <v>0</v>
      </c>
    </row>
    <row r="48" spans="1:8" ht="15">
      <c r="A48" s="28" t="s">
        <v>168</v>
      </c>
      <c r="B48" s="29">
        <v>1431</v>
      </c>
      <c r="C48" s="35">
        <f>('Misc Electric'!AM21)</f>
        <v>0</v>
      </c>
      <c r="D48" s="2" t="s">
        <v>170</v>
      </c>
      <c r="E48" s="30" t="s">
        <v>144</v>
      </c>
      <c r="F48" s="31">
        <f>('Misc Electric'!AN21)</f>
        <v>0</v>
      </c>
      <c r="G48" s="32" t="s">
        <v>126</v>
      </c>
      <c r="H48" s="34">
        <f>SUM('Misc Electric'!AO21)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">
      <c r="A1" t="s">
        <v>204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view="pageBreakPreview" zoomScaleSheetLayoutView="100" zoomScalePageLayoutView="0" workbookViewId="0" topLeftCell="A1">
      <pane xSplit="4" ySplit="5" topLeftCell="F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25" sqref="K25"/>
    </sheetView>
  </sheetViews>
  <sheetFormatPr defaultColWidth="8.796875" defaultRowHeight="15.75"/>
  <cols>
    <col min="1" max="1" width="10.8984375" style="5" bestFit="1" customWidth="1"/>
    <col min="2" max="2" width="10.09765625" style="5" customWidth="1"/>
    <col min="3" max="3" width="5.69921875" style="5" bestFit="1" customWidth="1"/>
    <col min="4" max="4" width="7.296875" style="5" customWidth="1"/>
    <col min="5" max="5" width="5.8984375" style="5" hidden="1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">
      <c r="A1" s="185" t="s">
        <v>204</v>
      </c>
      <c r="B1" s="185"/>
      <c r="C1" s="185"/>
      <c r="D1" s="185"/>
      <c r="E1" s="6"/>
      <c r="F1" s="186">
        <v>2018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</row>
    <row r="2" spans="1:5" ht="15.75" thickBot="1">
      <c r="A2" s="4"/>
      <c r="D2" s="6"/>
      <c r="E2" s="6"/>
    </row>
    <row r="3" spans="1:41" ht="15.75" thickBot="1">
      <c r="A3" s="7"/>
      <c r="B3" s="7"/>
      <c r="C3" s="7"/>
      <c r="D3" s="7"/>
      <c r="E3" s="7"/>
      <c r="F3" s="181" t="s">
        <v>110</v>
      </c>
      <c r="G3" s="182"/>
      <c r="H3" s="183"/>
      <c r="I3" s="181" t="s">
        <v>115</v>
      </c>
      <c r="J3" s="182"/>
      <c r="K3" s="183"/>
      <c r="L3" s="181" t="s">
        <v>116</v>
      </c>
      <c r="M3" s="182"/>
      <c r="N3" s="183"/>
      <c r="O3" s="181" t="s">
        <v>117</v>
      </c>
      <c r="P3" s="182"/>
      <c r="Q3" s="183"/>
      <c r="R3" s="181" t="s">
        <v>111</v>
      </c>
      <c r="S3" s="182"/>
      <c r="T3" s="183"/>
      <c r="U3" s="181" t="s">
        <v>118</v>
      </c>
      <c r="V3" s="182"/>
      <c r="W3" s="183"/>
      <c r="X3" s="181" t="s">
        <v>119</v>
      </c>
      <c r="Y3" s="182"/>
      <c r="Z3" s="183"/>
      <c r="AA3" s="181" t="s">
        <v>120</v>
      </c>
      <c r="AB3" s="182"/>
      <c r="AC3" s="183"/>
      <c r="AD3" s="181" t="s">
        <v>121</v>
      </c>
      <c r="AE3" s="182"/>
      <c r="AF3" s="183"/>
      <c r="AG3" s="181" t="s">
        <v>122</v>
      </c>
      <c r="AH3" s="182"/>
      <c r="AI3" s="183"/>
      <c r="AJ3" s="181" t="s">
        <v>123</v>
      </c>
      <c r="AK3" s="182"/>
      <c r="AL3" s="183"/>
      <c r="AM3" s="181" t="s">
        <v>124</v>
      </c>
      <c r="AN3" s="182"/>
      <c r="AO3" s="183"/>
    </row>
    <row r="4" spans="1:41" ht="15.75" thickBot="1">
      <c r="A4" s="120" t="s">
        <v>0</v>
      </c>
      <c r="B4" s="8" t="s">
        <v>1</v>
      </c>
      <c r="C4" s="131" t="s">
        <v>127</v>
      </c>
      <c r="D4" s="8" t="s">
        <v>2</v>
      </c>
      <c r="E4" s="23"/>
      <c r="F4" s="69" t="s">
        <v>112</v>
      </c>
      <c r="G4" s="1" t="s">
        <v>113</v>
      </c>
      <c r="H4" s="17" t="s">
        <v>114</v>
      </c>
      <c r="I4" s="16" t="s">
        <v>112</v>
      </c>
      <c r="J4" s="1" t="s">
        <v>113</v>
      </c>
      <c r="K4" s="52" t="s">
        <v>114</v>
      </c>
      <c r="L4" s="16" t="s">
        <v>112</v>
      </c>
      <c r="M4" s="1" t="s">
        <v>113</v>
      </c>
      <c r="N4" s="52" t="s">
        <v>114</v>
      </c>
      <c r="O4" s="16" t="s">
        <v>112</v>
      </c>
      <c r="P4" s="1" t="s">
        <v>113</v>
      </c>
      <c r="Q4" s="52" t="s">
        <v>114</v>
      </c>
      <c r="R4" s="16" t="s">
        <v>112</v>
      </c>
      <c r="S4" s="1" t="s">
        <v>113</v>
      </c>
      <c r="T4" s="52" t="s">
        <v>114</v>
      </c>
      <c r="U4" s="16" t="s">
        <v>112</v>
      </c>
      <c r="V4" s="1" t="s">
        <v>113</v>
      </c>
      <c r="W4" s="52" t="s">
        <v>114</v>
      </c>
      <c r="X4" s="16" t="s">
        <v>112</v>
      </c>
      <c r="Y4" s="1" t="s">
        <v>113</v>
      </c>
      <c r="Z4" s="17" t="s">
        <v>114</v>
      </c>
      <c r="AA4" s="16" t="s">
        <v>112</v>
      </c>
      <c r="AB4" s="1" t="s">
        <v>113</v>
      </c>
      <c r="AC4" s="17" t="s">
        <v>114</v>
      </c>
      <c r="AD4" s="16" t="s">
        <v>112</v>
      </c>
      <c r="AE4" s="1" t="s">
        <v>113</v>
      </c>
      <c r="AF4" s="17" t="s">
        <v>114</v>
      </c>
      <c r="AG4" s="16" t="s">
        <v>112</v>
      </c>
      <c r="AH4" s="1" t="s">
        <v>113</v>
      </c>
      <c r="AI4" s="17" t="s">
        <v>114</v>
      </c>
      <c r="AJ4" s="16" t="s">
        <v>112</v>
      </c>
      <c r="AK4" s="1" t="s">
        <v>113</v>
      </c>
      <c r="AL4" s="17" t="s">
        <v>114</v>
      </c>
      <c r="AM4" s="16" t="s">
        <v>112</v>
      </c>
      <c r="AN4" s="1" t="s">
        <v>113</v>
      </c>
      <c r="AO4" s="17" t="s">
        <v>114</v>
      </c>
    </row>
    <row r="5" spans="1:41" s="114" customFormat="1" ht="33.75" customHeight="1">
      <c r="A5" s="109" t="s">
        <v>62</v>
      </c>
      <c r="B5" s="109" t="s">
        <v>34</v>
      </c>
      <c r="C5" s="110">
        <v>409</v>
      </c>
      <c r="D5" s="109" t="s">
        <v>35</v>
      </c>
      <c r="E5" s="115"/>
      <c r="F5" s="178" t="s">
        <v>172</v>
      </c>
      <c r="G5" s="112"/>
      <c r="H5" s="116"/>
      <c r="I5" s="117" t="s">
        <v>172</v>
      </c>
      <c r="J5" s="112"/>
      <c r="K5" s="113"/>
      <c r="L5" s="178" t="s">
        <v>172</v>
      </c>
      <c r="M5" s="112"/>
      <c r="N5" s="113"/>
      <c r="O5" s="117" t="s">
        <v>172</v>
      </c>
      <c r="P5" s="112"/>
      <c r="Q5" s="113"/>
      <c r="R5" s="117" t="s">
        <v>172</v>
      </c>
      <c r="S5" s="112"/>
      <c r="T5" s="113"/>
      <c r="U5" s="117" t="s">
        <v>172</v>
      </c>
      <c r="V5" s="112"/>
      <c r="W5" s="113"/>
      <c r="X5" s="117" t="s">
        <v>172</v>
      </c>
      <c r="Y5" s="112"/>
      <c r="Z5" s="116"/>
      <c r="AA5" s="117" t="s">
        <v>172</v>
      </c>
      <c r="AB5" s="112"/>
      <c r="AC5" s="116"/>
      <c r="AD5" s="117" t="s">
        <v>172</v>
      </c>
      <c r="AE5" s="112"/>
      <c r="AF5" s="116"/>
      <c r="AG5" s="111" t="s">
        <v>172</v>
      </c>
      <c r="AH5" s="112"/>
      <c r="AI5" s="116"/>
      <c r="AJ5" s="117" t="s">
        <v>172</v>
      </c>
      <c r="AK5" s="112"/>
      <c r="AL5" s="116"/>
      <c r="AM5" s="117" t="s">
        <v>172</v>
      </c>
      <c r="AN5" s="112"/>
      <c r="AO5" s="116"/>
    </row>
    <row r="6" spans="1:41" ht="33.75" customHeight="1">
      <c r="A6" s="118" t="s">
        <v>62</v>
      </c>
      <c r="B6" s="10" t="s">
        <v>34</v>
      </c>
      <c r="C6" s="121">
        <v>409</v>
      </c>
      <c r="D6" s="10" t="s">
        <v>36</v>
      </c>
      <c r="E6" s="50"/>
      <c r="F6" s="62" t="s">
        <v>212</v>
      </c>
      <c r="G6" s="15">
        <v>0</v>
      </c>
      <c r="H6" s="18">
        <v>33.66</v>
      </c>
      <c r="I6" s="77" t="s">
        <v>243</v>
      </c>
      <c r="J6" s="15">
        <v>2</v>
      </c>
      <c r="K6" s="53">
        <v>33.94</v>
      </c>
      <c r="L6" s="62"/>
      <c r="M6" s="15"/>
      <c r="N6" s="53"/>
      <c r="O6" s="67"/>
      <c r="P6" s="15"/>
      <c r="Q6" s="53"/>
      <c r="R6" s="62"/>
      <c r="S6" s="15"/>
      <c r="T6" s="53"/>
      <c r="U6" s="62"/>
      <c r="V6" s="15"/>
      <c r="W6" s="53"/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103"/>
      <c r="AK6" s="15"/>
      <c r="AL6" s="18"/>
      <c r="AM6" s="100"/>
      <c r="AN6" s="15"/>
      <c r="AO6" s="18"/>
    </row>
    <row r="7" spans="1:41" ht="33.75" customHeight="1">
      <c r="A7" s="118" t="s">
        <v>37</v>
      </c>
      <c r="B7" s="10" t="s">
        <v>38</v>
      </c>
      <c r="C7" s="121">
        <v>409</v>
      </c>
      <c r="D7" s="10" t="s">
        <v>39</v>
      </c>
      <c r="E7" s="50"/>
      <c r="F7" s="62" t="s">
        <v>221</v>
      </c>
      <c r="G7" s="15">
        <v>1517</v>
      </c>
      <c r="H7" s="18">
        <v>226.319</v>
      </c>
      <c r="I7" s="77" t="s">
        <v>243</v>
      </c>
      <c r="J7" s="15">
        <v>1445</v>
      </c>
      <c r="K7" s="53">
        <v>219.37</v>
      </c>
      <c r="L7" s="62"/>
      <c r="M7" s="15"/>
      <c r="N7" s="53"/>
      <c r="O7" s="67"/>
      <c r="P7" s="15"/>
      <c r="Q7" s="53"/>
      <c r="R7" s="62"/>
      <c r="S7" s="15"/>
      <c r="T7" s="53"/>
      <c r="U7" s="62"/>
      <c r="V7" s="15"/>
      <c r="W7" s="53"/>
      <c r="X7" s="62"/>
      <c r="AA7" s="62"/>
      <c r="AB7" s="15"/>
      <c r="AC7" s="18"/>
      <c r="AD7" s="65"/>
      <c r="AE7" s="15"/>
      <c r="AF7" s="18"/>
      <c r="AG7" s="65"/>
      <c r="AH7" s="15"/>
      <c r="AI7" s="18"/>
      <c r="AJ7" s="103"/>
      <c r="AK7" s="15"/>
      <c r="AL7" s="18"/>
      <c r="AM7" s="100"/>
      <c r="AN7" s="15"/>
      <c r="AO7" s="18"/>
    </row>
    <row r="8" spans="1:41" ht="33.75" customHeight="1">
      <c r="A8" s="118" t="s">
        <v>64</v>
      </c>
      <c r="B8" s="10" t="s">
        <v>22</v>
      </c>
      <c r="C8" s="121">
        <v>409</v>
      </c>
      <c r="D8" s="10" t="s">
        <v>40</v>
      </c>
      <c r="E8" s="50"/>
      <c r="F8" s="67" t="s">
        <v>222</v>
      </c>
      <c r="G8" s="15">
        <v>2206</v>
      </c>
      <c r="H8" s="18">
        <v>303.05</v>
      </c>
      <c r="I8" s="77" t="s">
        <v>243</v>
      </c>
      <c r="J8" s="15">
        <v>2582</v>
      </c>
      <c r="K8" s="53">
        <v>347.04</v>
      </c>
      <c r="L8" s="62"/>
      <c r="M8" s="15"/>
      <c r="N8" s="53"/>
      <c r="O8" s="67"/>
      <c r="R8" s="62"/>
      <c r="S8" s="15"/>
      <c r="T8" s="53"/>
      <c r="U8" s="62"/>
      <c r="V8" s="15"/>
      <c r="W8" s="53"/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103"/>
      <c r="AK8" s="15"/>
      <c r="AL8" s="18"/>
      <c r="AM8" s="100"/>
      <c r="AN8" s="15"/>
      <c r="AO8" s="18"/>
    </row>
    <row r="9" spans="1:41" ht="33.75" customHeight="1">
      <c r="A9" s="118" t="s">
        <v>31</v>
      </c>
      <c r="B9" s="10" t="s">
        <v>195</v>
      </c>
      <c r="C9" s="121">
        <v>409</v>
      </c>
      <c r="D9" s="10" t="s">
        <v>48</v>
      </c>
      <c r="E9" s="50"/>
      <c r="F9" s="62" t="s">
        <v>212</v>
      </c>
      <c r="G9" s="15">
        <v>4873</v>
      </c>
      <c r="H9" s="18">
        <v>584.52</v>
      </c>
      <c r="I9" s="77" t="s">
        <v>243</v>
      </c>
      <c r="J9" s="15">
        <v>5003</v>
      </c>
      <c r="K9" s="53">
        <v>602.83</v>
      </c>
      <c r="L9" s="62"/>
      <c r="M9" s="15"/>
      <c r="N9" s="53"/>
      <c r="O9" s="67"/>
      <c r="P9" s="15"/>
      <c r="Q9" s="53"/>
      <c r="R9" s="62"/>
      <c r="S9" s="15"/>
      <c r="T9" s="53"/>
      <c r="U9" s="62"/>
      <c r="V9" s="15"/>
      <c r="W9" s="53"/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103"/>
      <c r="AK9" s="15"/>
      <c r="AL9" s="18"/>
      <c r="AM9" s="100"/>
      <c r="AN9" s="15"/>
      <c r="AO9" s="18"/>
    </row>
    <row r="10" spans="1:41" ht="33.75" customHeight="1">
      <c r="A10" s="118" t="s">
        <v>62</v>
      </c>
      <c r="B10" s="10" t="s">
        <v>34</v>
      </c>
      <c r="C10" s="121">
        <v>409</v>
      </c>
      <c r="D10" s="10" t="s">
        <v>41</v>
      </c>
      <c r="E10" s="50"/>
      <c r="F10" s="62" t="s">
        <v>212</v>
      </c>
      <c r="G10" s="15">
        <v>1802</v>
      </c>
      <c r="H10" s="18">
        <v>257.17</v>
      </c>
      <c r="I10" s="77" t="s">
        <v>243</v>
      </c>
      <c r="J10" s="15">
        <v>2006</v>
      </c>
      <c r="K10" s="53">
        <v>281.52</v>
      </c>
      <c r="L10" s="62"/>
      <c r="M10" s="15"/>
      <c r="N10" s="53"/>
      <c r="O10" s="67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103"/>
      <c r="AK10" s="15"/>
      <c r="AL10" s="18"/>
      <c r="AM10" s="100"/>
      <c r="AN10" s="15"/>
      <c r="AO10" s="18"/>
    </row>
    <row r="11" spans="1:41" ht="33.75" customHeight="1">
      <c r="A11" s="118" t="s">
        <v>64</v>
      </c>
      <c r="B11" s="10" t="s">
        <v>22</v>
      </c>
      <c r="C11" s="121">
        <v>409</v>
      </c>
      <c r="D11" s="10" t="s">
        <v>9</v>
      </c>
      <c r="E11" s="50"/>
      <c r="F11" s="62" t="s">
        <v>209</v>
      </c>
      <c r="G11" s="15">
        <v>95</v>
      </c>
      <c r="H11" s="18">
        <v>44.26</v>
      </c>
      <c r="I11" s="77" t="s">
        <v>239</v>
      </c>
      <c r="J11" s="15">
        <v>114</v>
      </c>
      <c r="K11" s="53">
        <v>46.51</v>
      </c>
      <c r="L11" s="62"/>
      <c r="M11" s="15"/>
      <c r="N11" s="53"/>
      <c r="O11" s="62"/>
      <c r="P11" s="15"/>
      <c r="Q11" s="53"/>
      <c r="R11" s="67"/>
      <c r="S11" s="15"/>
      <c r="T11" s="53"/>
      <c r="U11" s="62"/>
      <c r="V11" s="15"/>
      <c r="W11" s="53"/>
      <c r="X11" s="67"/>
      <c r="Y11" s="15"/>
      <c r="Z11" s="18"/>
      <c r="AA11" s="175"/>
      <c r="AD11" s="67"/>
      <c r="AE11" s="15"/>
      <c r="AF11" s="18"/>
      <c r="AG11" s="62"/>
      <c r="AH11" s="15"/>
      <c r="AI11" s="18"/>
      <c r="AJ11" s="62"/>
      <c r="AK11" s="15"/>
      <c r="AL11" s="18"/>
      <c r="AM11" s="100"/>
      <c r="AN11" s="15"/>
      <c r="AO11" s="18"/>
    </row>
    <row r="12" spans="1:41" ht="38.25" customHeight="1">
      <c r="A12" s="118" t="s">
        <v>20</v>
      </c>
      <c r="B12" s="10" t="s">
        <v>180</v>
      </c>
      <c r="C12" s="121">
        <v>409</v>
      </c>
      <c r="D12" s="10" t="s">
        <v>25</v>
      </c>
      <c r="E12" s="50"/>
      <c r="F12" s="67" t="s">
        <v>207</v>
      </c>
      <c r="G12" s="15">
        <v>1735</v>
      </c>
      <c r="H12" s="18">
        <v>219.36</v>
      </c>
      <c r="I12" s="77" t="s">
        <v>237</v>
      </c>
      <c r="J12" s="15">
        <v>1727</v>
      </c>
      <c r="K12" s="53">
        <v>214.64</v>
      </c>
      <c r="L12" s="62"/>
      <c r="M12" s="15"/>
      <c r="N12" s="53"/>
      <c r="O12" s="62"/>
      <c r="P12" s="15"/>
      <c r="Q12" s="53"/>
      <c r="R12" s="145"/>
      <c r="S12" s="55"/>
      <c r="U12" s="62"/>
      <c r="V12" s="15"/>
      <c r="W12" s="53"/>
      <c r="X12" s="62"/>
      <c r="Y12" s="15"/>
      <c r="Z12" s="18"/>
      <c r="AA12" s="101"/>
      <c r="AB12" s="15"/>
      <c r="AC12" s="18"/>
      <c r="AD12" s="100"/>
      <c r="AE12" s="15"/>
      <c r="AF12" s="18"/>
      <c r="AG12" s="100"/>
      <c r="AH12" s="15"/>
      <c r="AI12" s="18"/>
      <c r="AJ12" s="100"/>
      <c r="AK12" s="15"/>
      <c r="AL12" s="18"/>
      <c r="AM12" s="100"/>
      <c r="AN12" s="15"/>
      <c r="AO12" s="18"/>
    </row>
    <row r="13" spans="1:41" ht="33.75" customHeight="1">
      <c r="A13" s="118" t="s">
        <v>20</v>
      </c>
      <c r="B13" s="10" t="s">
        <v>24</v>
      </c>
      <c r="C13" s="121">
        <v>409</v>
      </c>
      <c r="D13" s="10" t="s">
        <v>23</v>
      </c>
      <c r="E13" s="50"/>
      <c r="F13" s="62" t="s">
        <v>233</v>
      </c>
      <c r="G13" s="15">
        <v>281</v>
      </c>
      <c r="H13" s="18">
        <v>72.3</v>
      </c>
      <c r="I13" s="77" t="s">
        <v>258</v>
      </c>
      <c r="J13" s="15">
        <v>229</v>
      </c>
      <c r="K13" s="53">
        <v>66.8</v>
      </c>
      <c r="L13" s="67"/>
      <c r="M13" s="15"/>
      <c r="N13" s="53"/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18"/>
      <c r="AA13" s="100"/>
      <c r="AB13" s="15"/>
      <c r="AC13" s="18"/>
      <c r="AD13" s="100"/>
      <c r="AE13" s="15"/>
      <c r="AF13" s="18"/>
      <c r="AG13" s="176"/>
      <c r="AH13" s="55"/>
      <c r="AI13" s="108"/>
      <c r="AJ13" s="100"/>
      <c r="AK13" s="15"/>
      <c r="AL13" s="18"/>
      <c r="AM13" s="103"/>
      <c r="AN13" s="15"/>
      <c r="AO13" s="18"/>
    </row>
    <row r="14" spans="1:41" ht="33.75" customHeight="1">
      <c r="A14" s="118" t="s">
        <v>62</v>
      </c>
      <c r="B14" s="10" t="s">
        <v>34</v>
      </c>
      <c r="C14" s="121">
        <v>409</v>
      </c>
      <c r="D14" s="10" t="s">
        <v>42</v>
      </c>
      <c r="E14" s="50"/>
      <c r="F14" s="62" t="s">
        <v>212</v>
      </c>
      <c r="G14" s="15">
        <v>103</v>
      </c>
      <c r="H14" s="18">
        <v>33.49</v>
      </c>
      <c r="I14" s="77" t="s">
        <v>243</v>
      </c>
      <c r="J14" s="15">
        <v>107</v>
      </c>
      <c r="K14" s="53">
        <v>34.01</v>
      </c>
      <c r="L14" s="62"/>
      <c r="M14" s="15"/>
      <c r="N14" s="53"/>
      <c r="O14" s="67"/>
      <c r="P14" s="15"/>
      <c r="Q14" s="53"/>
      <c r="R14" s="62"/>
      <c r="S14" s="15"/>
      <c r="T14" s="53"/>
      <c r="U14" s="62"/>
      <c r="V14" s="15"/>
      <c r="W14" s="53"/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103"/>
      <c r="AK14" s="15"/>
      <c r="AL14" s="18"/>
      <c r="AM14" s="100"/>
      <c r="AN14" s="15"/>
      <c r="AO14" s="18"/>
    </row>
    <row r="15" spans="1:41" ht="33.75" customHeight="1">
      <c r="A15" s="118" t="s">
        <v>14</v>
      </c>
      <c r="B15" s="10" t="s">
        <v>15</v>
      </c>
      <c r="C15" s="121">
        <v>409</v>
      </c>
      <c r="D15" s="10" t="s">
        <v>16</v>
      </c>
      <c r="E15" s="50"/>
      <c r="F15" s="67" t="s">
        <v>207</v>
      </c>
      <c r="G15" s="15">
        <v>1122</v>
      </c>
      <c r="H15" s="18">
        <v>149.63</v>
      </c>
      <c r="I15" s="95" t="s">
        <v>236</v>
      </c>
      <c r="J15" s="15">
        <v>1164</v>
      </c>
      <c r="K15" s="53">
        <v>151.84</v>
      </c>
      <c r="L15" s="62"/>
      <c r="M15" s="15"/>
      <c r="N15" s="53"/>
      <c r="O15" s="62"/>
      <c r="P15" s="15"/>
      <c r="Q15" s="53"/>
      <c r="R15" s="173"/>
      <c r="S15" s="55"/>
      <c r="U15" s="62"/>
      <c r="V15" s="15"/>
      <c r="W15" s="53"/>
      <c r="X15" s="62"/>
      <c r="Y15" s="15"/>
      <c r="Z15" s="18"/>
      <c r="AA15" s="101"/>
      <c r="AB15" s="15"/>
      <c r="AC15" s="18"/>
      <c r="AD15" s="100"/>
      <c r="AE15" s="15"/>
      <c r="AF15" s="18"/>
      <c r="AG15" s="100"/>
      <c r="AH15" s="15"/>
      <c r="AI15" s="18"/>
      <c r="AJ15" s="100"/>
      <c r="AK15" s="15"/>
      <c r="AL15" s="18"/>
      <c r="AM15" s="100"/>
      <c r="AN15" s="15"/>
      <c r="AO15" s="18"/>
    </row>
    <row r="16" spans="1:41" ht="33.75" customHeight="1">
      <c r="A16" s="118" t="s">
        <v>43</v>
      </c>
      <c r="B16" s="10" t="s">
        <v>44</v>
      </c>
      <c r="C16" s="121">
        <v>409</v>
      </c>
      <c r="D16" s="10" t="s">
        <v>45</v>
      </c>
      <c r="E16" s="50"/>
      <c r="F16" s="62" t="s">
        <v>212</v>
      </c>
      <c r="G16" s="55">
        <v>3675</v>
      </c>
      <c r="H16" s="108">
        <v>442.78</v>
      </c>
      <c r="I16" s="77" t="s">
        <v>243</v>
      </c>
      <c r="J16" s="15">
        <v>3533</v>
      </c>
      <c r="K16" s="53">
        <v>429.56</v>
      </c>
      <c r="L16" s="62"/>
      <c r="M16" s="15"/>
      <c r="N16" s="53"/>
      <c r="O16" s="67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103"/>
      <c r="AK16" s="15"/>
      <c r="AL16" s="18"/>
      <c r="AM16" s="100"/>
      <c r="AN16" s="15"/>
      <c r="AO16" s="18"/>
    </row>
    <row r="17" spans="1:41" ht="33.75" customHeight="1">
      <c r="A17" s="118" t="s">
        <v>12</v>
      </c>
      <c r="B17" s="10" t="s">
        <v>22</v>
      </c>
      <c r="C17" s="121">
        <v>409</v>
      </c>
      <c r="D17" s="10" t="s">
        <v>13</v>
      </c>
      <c r="E17" s="50"/>
      <c r="F17" s="67" t="s">
        <v>207</v>
      </c>
      <c r="G17" s="15">
        <v>2590</v>
      </c>
      <c r="H17" s="18">
        <v>316.62</v>
      </c>
      <c r="I17" s="95" t="s">
        <v>236</v>
      </c>
      <c r="J17" s="15">
        <v>2643</v>
      </c>
      <c r="K17" s="53">
        <v>316.83</v>
      </c>
      <c r="L17" s="62"/>
      <c r="M17" s="15"/>
      <c r="N17" s="53"/>
      <c r="O17" s="62"/>
      <c r="P17" s="15"/>
      <c r="Q17" s="53"/>
      <c r="R17" s="145"/>
      <c r="S17" s="55"/>
      <c r="U17" s="62"/>
      <c r="V17" s="15"/>
      <c r="W17" s="53"/>
      <c r="X17" s="62"/>
      <c r="Y17" s="15"/>
      <c r="Z17" s="18"/>
      <c r="AA17" s="101"/>
      <c r="AB17" s="15"/>
      <c r="AC17" s="18"/>
      <c r="AD17" s="100"/>
      <c r="AE17" s="15"/>
      <c r="AF17" s="18"/>
      <c r="AG17" s="102"/>
      <c r="AH17" s="15"/>
      <c r="AI17" s="18"/>
      <c r="AJ17" s="100"/>
      <c r="AK17" s="15"/>
      <c r="AL17" s="18"/>
      <c r="AM17" s="100"/>
      <c r="AN17" s="15"/>
      <c r="AO17" s="18"/>
    </row>
    <row r="18" spans="1:41" ht="33.75" customHeight="1">
      <c r="A18" s="118" t="s">
        <v>17</v>
      </c>
      <c r="B18" s="10" t="s">
        <v>18</v>
      </c>
      <c r="C18" s="121">
        <v>409</v>
      </c>
      <c r="D18" s="10" t="s">
        <v>19</v>
      </c>
      <c r="E18" s="50"/>
      <c r="F18" s="67" t="s">
        <v>207</v>
      </c>
      <c r="G18" s="15">
        <v>4880</v>
      </c>
      <c r="H18" s="73">
        <v>577.11</v>
      </c>
      <c r="I18" s="95" t="s">
        <v>236</v>
      </c>
      <c r="J18" s="15">
        <v>5800</v>
      </c>
      <c r="K18" s="53">
        <v>668.98</v>
      </c>
      <c r="L18" s="62"/>
      <c r="M18" s="15"/>
      <c r="N18" s="53"/>
      <c r="O18" s="62"/>
      <c r="P18" s="15"/>
      <c r="Q18" s="53"/>
      <c r="R18" s="145"/>
      <c r="S18" s="55"/>
      <c r="U18" s="62"/>
      <c r="V18" s="15"/>
      <c r="W18" s="53"/>
      <c r="X18" s="62"/>
      <c r="Y18" s="15"/>
      <c r="Z18" s="18"/>
      <c r="AA18" s="101"/>
      <c r="AB18" s="15"/>
      <c r="AC18" s="18"/>
      <c r="AD18" s="100"/>
      <c r="AE18" s="15"/>
      <c r="AF18" s="18"/>
      <c r="AG18" s="100"/>
      <c r="AH18" s="15"/>
      <c r="AI18" s="18"/>
      <c r="AJ18" s="100"/>
      <c r="AK18" s="15"/>
      <c r="AL18" s="18"/>
      <c r="AM18" s="100"/>
      <c r="AN18" s="15"/>
      <c r="AO18" s="18"/>
    </row>
    <row r="19" spans="1:41" ht="33.75" customHeight="1">
      <c r="A19" s="118" t="s">
        <v>37</v>
      </c>
      <c r="B19" s="10" t="s">
        <v>38</v>
      </c>
      <c r="C19" s="121">
        <v>409</v>
      </c>
      <c r="D19" s="10" t="s">
        <v>46</v>
      </c>
      <c r="E19" s="50"/>
      <c r="F19" s="62" t="s">
        <v>212</v>
      </c>
      <c r="G19" s="15">
        <v>2697</v>
      </c>
      <c r="H19" s="73">
        <v>322.84</v>
      </c>
      <c r="I19" s="77" t="s">
        <v>243</v>
      </c>
      <c r="J19" s="15">
        <v>2566</v>
      </c>
      <c r="K19" s="53">
        <v>310.11</v>
      </c>
      <c r="L19" s="62"/>
      <c r="M19" s="15"/>
      <c r="N19" s="53"/>
      <c r="O19" s="67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18"/>
      <c r="AA19" s="62"/>
      <c r="AB19" s="15"/>
      <c r="AC19" s="18"/>
      <c r="AD19" s="65"/>
      <c r="AE19" s="15"/>
      <c r="AF19" s="18"/>
      <c r="AG19" s="65"/>
      <c r="AH19" s="15"/>
      <c r="AI19" s="18"/>
      <c r="AJ19" s="103"/>
      <c r="AK19" s="15"/>
      <c r="AL19" s="18"/>
      <c r="AM19" s="100"/>
      <c r="AN19" s="55"/>
      <c r="AO19" s="108"/>
    </row>
    <row r="20" spans="1:41" ht="33.75" customHeight="1">
      <c r="A20" s="118" t="s">
        <v>37</v>
      </c>
      <c r="B20" s="10" t="s">
        <v>38</v>
      </c>
      <c r="C20" s="121">
        <v>409</v>
      </c>
      <c r="D20" s="10" t="s">
        <v>47</v>
      </c>
      <c r="E20" s="50"/>
      <c r="F20" s="67" t="s">
        <v>223</v>
      </c>
      <c r="G20" s="15">
        <v>168</v>
      </c>
      <c r="H20" s="18">
        <v>51.58</v>
      </c>
      <c r="I20" s="77" t="s">
        <v>243</v>
      </c>
      <c r="J20" s="15">
        <v>209</v>
      </c>
      <c r="K20" s="53">
        <v>56.34</v>
      </c>
      <c r="L20" s="62"/>
      <c r="M20" s="15"/>
      <c r="N20" s="53"/>
      <c r="O20" s="67"/>
      <c r="P20" s="15"/>
      <c r="Q20" s="53"/>
      <c r="R20" s="62"/>
      <c r="S20" s="15"/>
      <c r="T20" s="53"/>
      <c r="U20" s="62"/>
      <c r="V20" s="15"/>
      <c r="W20" s="53"/>
      <c r="X20" s="62"/>
      <c r="Y20" s="15"/>
      <c r="Z20" s="18"/>
      <c r="AA20" s="78"/>
      <c r="AB20" s="15"/>
      <c r="AC20" s="18"/>
      <c r="AD20" s="65"/>
      <c r="AE20" s="15"/>
      <c r="AF20" s="18"/>
      <c r="AG20" s="65"/>
      <c r="AH20" s="15"/>
      <c r="AI20" s="15"/>
      <c r="AJ20" s="103"/>
      <c r="AK20" s="15"/>
      <c r="AL20" s="18"/>
      <c r="AM20" s="100"/>
      <c r="AN20" s="15"/>
      <c r="AO20" s="18"/>
    </row>
    <row r="21" spans="1:41" ht="33.75" customHeight="1">
      <c r="A21" s="118" t="s">
        <v>33</v>
      </c>
      <c r="B21" s="10" t="s">
        <v>15</v>
      </c>
      <c r="C21" s="121">
        <v>409</v>
      </c>
      <c r="D21" s="10" t="s">
        <v>66</v>
      </c>
      <c r="E21" s="50"/>
      <c r="F21" s="67" t="s">
        <v>207</v>
      </c>
      <c r="G21" s="15">
        <v>229</v>
      </c>
      <c r="H21" s="18">
        <v>48.05</v>
      </c>
      <c r="I21" s="95" t="s">
        <v>236</v>
      </c>
      <c r="J21" s="15">
        <v>367</v>
      </c>
      <c r="K21" s="53">
        <v>62.94</v>
      </c>
      <c r="L21" s="62"/>
      <c r="M21" s="15"/>
      <c r="N21" s="53"/>
      <c r="O21" s="62"/>
      <c r="P21" s="15"/>
      <c r="Q21" s="53"/>
      <c r="R21" s="145"/>
      <c r="S21" s="55"/>
      <c r="U21" s="62"/>
      <c r="V21" s="15"/>
      <c r="W21" s="53"/>
      <c r="X21" s="62"/>
      <c r="Y21" s="15"/>
      <c r="Z21" s="18"/>
      <c r="AA21" s="101"/>
      <c r="AB21" s="15"/>
      <c r="AC21" s="73"/>
      <c r="AD21" s="100"/>
      <c r="AE21" s="15"/>
      <c r="AF21" s="18"/>
      <c r="AG21" s="102"/>
      <c r="AH21" s="15"/>
      <c r="AI21" s="18"/>
      <c r="AJ21" s="100"/>
      <c r="AK21" s="15"/>
      <c r="AL21" s="18"/>
      <c r="AM21" s="101"/>
      <c r="AN21" s="15"/>
      <c r="AO21" s="18"/>
    </row>
    <row r="22" spans="1:41" ht="33.75" customHeight="1">
      <c r="A22" s="118" t="s">
        <v>181</v>
      </c>
      <c r="B22" s="10" t="s">
        <v>79</v>
      </c>
      <c r="C22" s="121">
        <v>409</v>
      </c>
      <c r="D22" s="10" t="s">
        <v>80</v>
      </c>
      <c r="E22" s="50"/>
      <c r="F22" s="67" t="s">
        <v>220</v>
      </c>
      <c r="G22" s="15">
        <v>837</v>
      </c>
      <c r="H22" s="18">
        <v>231.66</v>
      </c>
      <c r="I22" s="77" t="s">
        <v>236</v>
      </c>
      <c r="J22" s="15">
        <v>854</v>
      </c>
      <c r="K22" s="53">
        <v>90.28</v>
      </c>
      <c r="L22" s="62"/>
      <c r="M22" s="15"/>
      <c r="N22" s="53"/>
      <c r="O22" s="62"/>
      <c r="P22" s="15"/>
      <c r="Q22" s="53"/>
      <c r="R22" s="62"/>
      <c r="S22" s="15"/>
      <c r="T22" s="53"/>
      <c r="U22" s="62"/>
      <c r="V22" s="15"/>
      <c r="W22" s="53"/>
      <c r="X22" s="62"/>
      <c r="Y22" s="15"/>
      <c r="Z22" s="18"/>
      <c r="AA22" s="101"/>
      <c r="AB22" s="15"/>
      <c r="AC22" s="18"/>
      <c r="AD22" s="100"/>
      <c r="AE22" s="15"/>
      <c r="AF22" s="18"/>
      <c r="AG22" s="103"/>
      <c r="AH22" s="15"/>
      <c r="AI22" s="18"/>
      <c r="AJ22" s="100"/>
      <c r="AK22" s="15"/>
      <c r="AL22" s="18"/>
      <c r="AM22" s="101"/>
      <c r="AN22" s="15"/>
      <c r="AO22" s="18"/>
    </row>
    <row r="23" spans="1:41" ht="33.75" customHeight="1">
      <c r="A23" s="119" t="s">
        <v>63</v>
      </c>
      <c r="B23" s="56" t="s">
        <v>89</v>
      </c>
      <c r="C23" s="122">
        <v>409</v>
      </c>
      <c r="D23" s="56" t="s">
        <v>92</v>
      </c>
      <c r="E23" s="70"/>
      <c r="F23" s="67" t="s">
        <v>207</v>
      </c>
      <c r="G23" s="58">
        <v>2552</v>
      </c>
      <c r="H23" s="59">
        <v>387.56</v>
      </c>
      <c r="I23" s="95" t="s">
        <v>236</v>
      </c>
      <c r="J23" s="58">
        <v>3256</v>
      </c>
      <c r="K23" s="60">
        <v>459.02</v>
      </c>
      <c r="L23" s="62"/>
      <c r="M23" s="58"/>
      <c r="N23" s="60"/>
      <c r="O23" s="62"/>
      <c r="P23" s="58"/>
      <c r="Q23" s="60"/>
      <c r="R23" s="62"/>
      <c r="S23" s="58"/>
      <c r="T23" s="60"/>
      <c r="U23" s="66"/>
      <c r="V23" s="58"/>
      <c r="W23" s="60"/>
      <c r="X23" s="62"/>
      <c r="Y23" s="58"/>
      <c r="Z23" s="59"/>
      <c r="AA23" s="101"/>
      <c r="AB23" s="58"/>
      <c r="AC23" s="59"/>
      <c r="AD23" s="101"/>
      <c r="AE23" s="58"/>
      <c r="AF23" s="59"/>
      <c r="AG23" s="100"/>
      <c r="AH23" s="58"/>
      <c r="AI23" s="59"/>
      <c r="AJ23" s="100"/>
      <c r="AK23" s="58"/>
      <c r="AL23" s="59"/>
      <c r="AM23" s="101"/>
      <c r="AN23" s="58"/>
      <c r="AO23" s="59"/>
    </row>
    <row r="24" spans="1:41" ht="33.75" customHeight="1">
      <c r="A24" s="118" t="s">
        <v>62</v>
      </c>
      <c r="B24" s="174" t="s">
        <v>188</v>
      </c>
      <c r="C24" s="121">
        <v>409</v>
      </c>
      <c r="D24" s="10" t="s">
        <v>189</v>
      </c>
      <c r="E24" s="10"/>
      <c r="F24" s="78" t="s">
        <v>234</v>
      </c>
      <c r="G24" s="15">
        <v>3624</v>
      </c>
      <c r="H24" s="105">
        <v>426.25</v>
      </c>
      <c r="I24" s="97" t="s">
        <v>259</v>
      </c>
      <c r="J24" s="15">
        <v>3996</v>
      </c>
      <c r="K24" s="61">
        <v>470.67</v>
      </c>
      <c r="L24" s="78"/>
      <c r="M24" s="15"/>
      <c r="N24" s="61"/>
      <c r="O24" s="78"/>
      <c r="P24" s="15"/>
      <c r="Q24" s="61"/>
      <c r="R24" s="78"/>
      <c r="S24" s="15"/>
      <c r="T24" s="61"/>
      <c r="U24" s="62"/>
      <c r="V24" s="15"/>
      <c r="W24" s="18"/>
      <c r="X24" s="98"/>
      <c r="Y24" s="15"/>
      <c r="Z24" s="15"/>
      <c r="AA24" s="65"/>
      <c r="AB24" s="15"/>
      <c r="AC24" s="15"/>
      <c r="AD24" s="104"/>
      <c r="AE24" s="15"/>
      <c r="AF24" s="15"/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8" t="s">
        <v>62</v>
      </c>
      <c r="B25" s="10" t="s">
        <v>187</v>
      </c>
      <c r="C25" s="121">
        <v>409</v>
      </c>
      <c r="D25" s="10" t="s">
        <v>186</v>
      </c>
      <c r="E25" s="10"/>
      <c r="F25" s="62" t="s">
        <v>212</v>
      </c>
      <c r="G25" s="15">
        <v>14</v>
      </c>
      <c r="H25" s="105">
        <v>23.56</v>
      </c>
      <c r="I25" s="77" t="s">
        <v>243</v>
      </c>
      <c r="J25" s="15">
        <v>15</v>
      </c>
      <c r="K25" s="61">
        <v>23.69</v>
      </c>
      <c r="L25" s="62"/>
      <c r="N25" s="61"/>
      <c r="O25" s="67"/>
      <c r="Q25" s="61"/>
      <c r="R25" s="62"/>
      <c r="T25" s="61"/>
      <c r="U25" s="62"/>
      <c r="V25" s="49"/>
      <c r="W25" s="61"/>
      <c r="X25" s="62"/>
      <c r="AA25" s="78"/>
      <c r="AD25" s="65"/>
      <c r="AG25" s="65"/>
      <c r="AI25" s="105"/>
      <c r="AJ25" s="103"/>
      <c r="AM25" s="100"/>
      <c r="AO25" s="65"/>
    </row>
    <row r="26" spans="1:39" s="15" customFormat="1" ht="33.75" customHeight="1">
      <c r="A26" s="118" t="s">
        <v>62</v>
      </c>
      <c r="B26" s="10" t="s">
        <v>192</v>
      </c>
      <c r="C26" s="121">
        <v>409</v>
      </c>
      <c r="D26" s="10" t="s">
        <v>191</v>
      </c>
      <c r="E26" s="10"/>
      <c r="F26" s="62" t="s">
        <v>212</v>
      </c>
      <c r="G26" s="15">
        <v>45</v>
      </c>
      <c r="H26" s="105">
        <v>27.02</v>
      </c>
      <c r="I26" s="77" t="s">
        <v>243</v>
      </c>
      <c r="J26" s="15">
        <v>48</v>
      </c>
      <c r="K26" s="61">
        <v>27.39</v>
      </c>
      <c r="L26" s="62"/>
      <c r="N26" s="61"/>
      <c r="O26" s="67"/>
      <c r="Q26" s="61"/>
      <c r="R26" s="62"/>
      <c r="T26" s="61"/>
      <c r="U26" s="62"/>
      <c r="V26" s="49"/>
      <c r="W26" s="61"/>
      <c r="X26" s="62"/>
      <c r="AA26" s="78"/>
      <c r="AB26" s="78"/>
      <c r="AD26" s="65"/>
      <c r="AG26" s="65"/>
      <c r="AJ26" s="103"/>
      <c r="AM26" s="100"/>
    </row>
    <row r="27" spans="1:39" s="15" customFormat="1" ht="33.75" customHeight="1">
      <c r="A27" s="118" t="s">
        <v>64</v>
      </c>
      <c r="B27" s="180" t="s">
        <v>206</v>
      </c>
      <c r="C27" s="121">
        <v>409</v>
      </c>
      <c r="D27" s="179" t="s">
        <v>205</v>
      </c>
      <c r="E27" s="10"/>
      <c r="F27" s="67">
        <v>43472</v>
      </c>
      <c r="G27" s="15">
        <v>0</v>
      </c>
      <c r="H27" s="105">
        <v>60</v>
      </c>
      <c r="I27" s="77" t="s">
        <v>235</v>
      </c>
      <c r="J27" s="15">
        <v>53</v>
      </c>
      <c r="K27" s="61">
        <v>27.91</v>
      </c>
      <c r="L27" s="62"/>
      <c r="N27" s="61"/>
      <c r="O27" s="67"/>
      <c r="Q27" s="61"/>
      <c r="R27" s="62"/>
      <c r="T27" s="61"/>
      <c r="U27" s="62"/>
      <c r="V27" s="49"/>
      <c r="W27" s="61"/>
      <c r="X27" s="62"/>
      <c r="AA27" s="78"/>
      <c r="AB27" s="78"/>
      <c r="AD27" s="65"/>
      <c r="AG27" s="65"/>
      <c r="AJ27" s="103"/>
      <c r="AM27" s="100"/>
    </row>
    <row r="29" ht="15">
      <c r="P29" s="55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9" sqref="K9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0" style="5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">
      <c r="A1" s="185" t="s">
        <v>204</v>
      </c>
      <c r="B1" s="185"/>
      <c r="C1" s="185"/>
      <c r="D1" s="185"/>
      <c r="E1" s="185"/>
      <c r="F1" s="186">
        <v>2018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>
        <v>2017</v>
      </c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</row>
    <row r="2" spans="1:4" ht="15.75" thickBot="1">
      <c r="A2" s="3"/>
      <c r="C2" s="6"/>
      <c r="D2" s="6"/>
    </row>
    <row r="3" spans="2:41" ht="15.75" thickBot="1">
      <c r="B3" s="7"/>
      <c r="C3" s="7"/>
      <c r="D3" s="7"/>
      <c r="E3" s="7"/>
      <c r="F3" s="181" t="s">
        <v>110</v>
      </c>
      <c r="G3" s="182"/>
      <c r="H3" s="183"/>
      <c r="I3" s="181" t="s">
        <v>115</v>
      </c>
      <c r="J3" s="182"/>
      <c r="K3" s="183"/>
      <c r="L3" s="181" t="s">
        <v>116</v>
      </c>
      <c r="M3" s="182"/>
      <c r="N3" s="183"/>
      <c r="O3" s="181" t="s">
        <v>117</v>
      </c>
      <c r="P3" s="182"/>
      <c r="Q3" s="183"/>
      <c r="R3" s="181" t="s">
        <v>111</v>
      </c>
      <c r="S3" s="182"/>
      <c r="T3" s="183"/>
      <c r="U3" s="181" t="s">
        <v>118</v>
      </c>
      <c r="V3" s="182"/>
      <c r="W3" s="183"/>
      <c r="X3" s="181" t="s">
        <v>119</v>
      </c>
      <c r="Y3" s="182"/>
      <c r="Z3" s="183"/>
      <c r="AA3" s="181" t="s">
        <v>120</v>
      </c>
      <c r="AB3" s="182"/>
      <c r="AC3" s="183"/>
      <c r="AD3" s="181" t="s">
        <v>121</v>
      </c>
      <c r="AE3" s="182"/>
      <c r="AF3" s="183"/>
      <c r="AG3" s="181" t="s">
        <v>122</v>
      </c>
      <c r="AH3" s="182"/>
      <c r="AI3" s="183"/>
      <c r="AJ3" s="181" t="s">
        <v>123</v>
      </c>
      <c r="AK3" s="182"/>
      <c r="AL3" s="183"/>
      <c r="AM3" s="181" t="s">
        <v>124</v>
      </c>
      <c r="AN3" s="182"/>
      <c r="AO3" s="183"/>
    </row>
    <row r="4" spans="1:41" ht="15.75" thickBot="1">
      <c r="A4" s="143" t="s">
        <v>6</v>
      </c>
      <c r="B4" s="8" t="s">
        <v>0</v>
      </c>
      <c r="C4" s="120" t="s">
        <v>1</v>
      </c>
      <c r="D4" s="8" t="s">
        <v>127</v>
      </c>
      <c r="E4" s="144" t="s">
        <v>2</v>
      </c>
      <c r="F4" s="16" t="s">
        <v>112</v>
      </c>
      <c r="G4" s="1" t="s">
        <v>113</v>
      </c>
      <c r="H4" s="52" t="s">
        <v>114</v>
      </c>
      <c r="I4" s="16" t="s">
        <v>112</v>
      </c>
      <c r="J4" s="1" t="s">
        <v>113</v>
      </c>
      <c r="K4" s="52" t="s">
        <v>114</v>
      </c>
      <c r="L4" s="16" t="s">
        <v>112</v>
      </c>
      <c r="M4" s="1" t="s">
        <v>113</v>
      </c>
      <c r="N4" s="52" t="s">
        <v>114</v>
      </c>
      <c r="O4" s="16" t="s">
        <v>112</v>
      </c>
      <c r="P4" s="1" t="s">
        <v>113</v>
      </c>
      <c r="Q4" s="52" t="s">
        <v>114</v>
      </c>
      <c r="R4" s="16" t="s">
        <v>112</v>
      </c>
      <c r="S4" s="1" t="s">
        <v>113</v>
      </c>
      <c r="T4" s="52" t="s">
        <v>114</v>
      </c>
      <c r="U4" s="16" t="s">
        <v>112</v>
      </c>
      <c r="V4" s="1" t="s">
        <v>113</v>
      </c>
      <c r="W4" s="52" t="s">
        <v>114</v>
      </c>
      <c r="X4" s="16" t="s">
        <v>112</v>
      </c>
      <c r="Y4" s="1" t="s">
        <v>113</v>
      </c>
      <c r="Z4" s="52" t="s">
        <v>114</v>
      </c>
      <c r="AA4" s="16" t="s">
        <v>112</v>
      </c>
      <c r="AB4" s="1" t="s">
        <v>113</v>
      </c>
      <c r="AC4" s="52" t="s">
        <v>114</v>
      </c>
      <c r="AD4" s="16" t="s">
        <v>112</v>
      </c>
      <c r="AE4" s="1" t="s">
        <v>113</v>
      </c>
      <c r="AF4" s="52" t="s">
        <v>114</v>
      </c>
      <c r="AG4" s="16" t="s">
        <v>112</v>
      </c>
      <c r="AH4" s="1" t="s">
        <v>113</v>
      </c>
      <c r="AI4" s="52" t="s">
        <v>114</v>
      </c>
      <c r="AJ4" s="16" t="s">
        <v>112</v>
      </c>
      <c r="AK4" s="1" t="s">
        <v>113</v>
      </c>
      <c r="AL4" s="52" t="s">
        <v>114</v>
      </c>
      <c r="AM4" s="16" t="s">
        <v>112</v>
      </c>
      <c r="AN4" s="1" t="s">
        <v>113</v>
      </c>
      <c r="AO4" s="52" t="s">
        <v>114</v>
      </c>
    </row>
    <row r="5" spans="1:41" ht="49.5" customHeight="1">
      <c r="A5" s="124" t="s">
        <v>32</v>
      </c>
      <c r="B5" s="96" t="s">
        <v>17</v>
      </c>
      <c r="C5" s="118" t="s">
        <v>60</v>
      </c>
      <c r="D5" s="92">
        <v>412</v>
      </c>
      <c r="E5" s="128" t="s">
        <v>90</v>
      </c>
      <c r="F5" s="62" t="s">
        <v>231</v>
      </c>
      <c r="G5" s="15">
        <f>1320+60</f>
        <v>1380</v>
      </c>
      <c r="H5" s="53">
        <v>198.89</v>
      </c>
      <c r="I5" s="62" t="s">
        <v>255</v>
      </c>
      <c r="J5" s="15">
        <f>1497+60</f>
        <v>1557</v>
      </c>
      <c r="K5" s="53">
        <v>217.49</v>
      </c>
      <c r="L5" s="62"/>
      <c r="M5" s="15"/>
      <c r="N5" s="53"/>
      <c r="O5" s="62"/>
      <c r="P5" s="15"/>
      <c r="Q5" s="53"/>
      <c r="R5" s="62"/>
      <c r="S5" s="15"/>
      <c r="T5" s="53"/>
      <c r="U5" s="62"/>
      <c r="V5" s="15"/>
      <c r="W5" s="53"/>
      <c r="X5" s="62"/>
      <c r="Y5" s="15"/>
      <c r="Z5" s="53"/>
      <c r="AA5" s="100"/>
      <c r="AB5" s="15"/>
      <c r="AC5" s="53"/>
      <c r="AD5" s="62"/>
      <c r="AE5" s="15"/>
      <c r="AF5" s="53"/>
      <c r="AG5" s="100"/>
      <c r="AH5" s="15"/>
      <c r="AI5" s="53"/>
      <c r="AJ5" s="100"/>
      <c r="AK5" s="15"/>
      <c r="AL5" s="53"/>
      <c r="AM5" s="100"/>
      <c r="AN5" s="15"/>
      <c r="AO5" s="53"/>
    </row>
    <row r="6" spans="1:41" ht="49.5" customHeight="1">
      <c r="A6" s="124" t="s">
        <v>32</v>
      </c>
      <c r="B6" s="10" t="s">
        <v>17</v>
      </c>
      <c r="C6" s="118" t="s">
        <v>70</v>
      </c>
      <c r="D6" s="92">
        <v>412</v>
      </c>
      <c r="E6" s="128" t="s">
        <v>108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100"/>
      <c r="AB6" s="15"/>
      <c r="AC6" s="53"/>
      <c r="AD6" s="62"/>
      <c r="AE6" s="15"/>
      <c r="AF6" s="53"/>
      <c r="AG6" s="100"/>
      <c r="AH6" s="15"/>
      <c r="AI6" s="53"/>
      <c r="AJ6" s="100"/>
      <c r="AK6" s="15"/>
      <c r="AL6" s="53"/>
      <c r="AM6" s="100"/>
      <c r="AN6" s="15"/>
      <c r="AO6" s="53"/>
    </row>
    <row r="7" spans="1:41" ht="49.5" customHeight="1">
      <c r="A7" s="124" t="s">
        <v>26</v>
      </c>
      <c r="B7" s="10" t="s">
        <v>27</v>
      </c>
      <c r="C7" s="118" t="s">
        <v>28</v>
      </c>
      <c r="D7" s="92">
        <v>227</v>
      </c>
      <c r="E7" s="129" t="s">
        <v>29</v>
      </c>
      <c r="F7" s="62" t="s">
        <v>208</v>
      </c>
      <c r="G7" s="15">
        <v>0</v>
      </c>
      <c r="H7" s="53">
        <v>20.5</v>
      </c>
      <c r="I7" s="62" t="s">
        <v>238</v>
      </c>
      <c r="J7" s="15">
        <v>0</v>
      </c>
      <c r="K7" s="53">
        <v>20.5</v>
      </c>
      <c r="L7" s="62"/>
      <c r="M7" s="15"/>
      <c r="N7" s="53"/>
      <c r="O7" s="62"/>
      <c r="P7" s="15"/>
      <c r="Q7" s="53"/>
      <c r="R7" s="62"/>
      <c r="S7" s="15"/>
      <c r="T7" s="53"/>
      <c r="U7" s="62"/>
      <c r="V7" s="15"/>
      <c r="W7" s="53"/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100"/>
      <c r="AK7" s="15"/>
      <c r="AL7" s="53"/>
      <c r="AM7" s="100"/>
      <c r="AN7" s="15"/>
      <c r="AO7" s="53"/>
    </row>
    <row r="8" spans="1:41" ht="49.5" customHeight="1">
      <c r="A8" s="124" t="s">
        <v>56</v>
      </c>
      <c r="B8" s="10" t="s">
        <v>17</v>
      </c>
      <c r="C8" s="118" t="s">
        <v>57</v>
      </c>
      <c r="D8" s="92">
        <v>411</v>
      </c>
      <c r="E8" s="129">
        <v>334821003</v>
      </c>
      <c r="F8" s="62" t="s">
        <v>232</v>
      </c>
      <c r="G8" s="15">
        <v>2171</v>
      </c>
      <c r="H8" s="53">
        <v>231.67</v>
      </c>
      <c r="I8" s="62" t="s">
        <v>257</v>
      </c>
      <c r="J8" s="15">
        <v>1836</v>
      </c>
      <c r="K8" s="53">
        <v>203.6</v>
      </c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100"/>
      <c r="AB8" s="15"/>
      <c r="AC8" s="53"/>
      <c r="AD8" s="100"/>
      <c r="AE8" s="15"/>
      <c r="AF8" s="53"/>
      <c r="AG8" s="100"/>
      <c r="AH8" s="15"/>
      <c r="AI8" s="53"/>
      <c r="AJ8" s="100"/>
      <c r="AK8" s="15"/>
      <c r="AL8" s="53"/>
      <c r="AM8" s="100"/>
      <c r="AN8" s="15"/>
      <c r="AO8" s="53"/>
    </row>
    <row r="9" spans="1:41" ht="49.5" customHeight="1">
      <c r="A9" s="124" t="s">
        <v>56</v>
      </c>
      <c r="B9" s="10" t="s">
        <v>58</v>
      </c>
      <c r="C9" s="118" t="s">
        <v>59</v>
      </c>
      <c r="D9" s="92">
        <v>411</v>
      </c>
      <c r="E9" s="129">
        <v>334839001</v>
      </c>
      <c r="F9" s="62" t="s">
        <v>232</v>
      </c>
      <c r="G9" s="15">
        <v>0</v>
      </c>
      <c r="H9" s="53">
        <v>20</v>
      </c>
      <c r="I9" s="62" t="s">
        <v>257</v>
      </c>
      <c r="J9" s="15">
        <v>0</v>
      </c>
      <c r="K9" s="53">
        <v>20</v>
      </c>
      <c r="L9" s="62"/>
      <c r="M9" s="15"/>
      <c r="N9" s="53"/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100"/>
      <c r="AB9" s="15"/>
      <c r="AC9" s="53"/>
      <c r="AD9" s="100"/>
      <c r="AE9" s="15"/>
      <c r="AF9" s="53"/>
      <c r="AG9" s="100"/>
      <c r="AH9" s="15"/>
      <c r="AI9" s="53"/>
      <c r="AJ9" s="100"/>
      <c r="AK9" s="15"/>
      <c r="AL9" s="53"/>
      <c r="AM9" s="100"/>
      <c r="AN9" s="15"/>
      <c r="AO9" s="53"/>
    </row>
    <row r="10" spans="1:41" ht="49.5" customHeight="1">
      <c r="A10" s="125" t="s">
        <v>8</v>
      </c>
      <c r="B10" s="9" t="s">
        <v>202</v>
      </c>
      <c r="C10" s="123" t="s">
        <v>49</v>
      </c>
      <c r="D10" s="93">
        <v>415</v>
      </c>
      <c r="E10" s="130" t="s">
        <v>190</v>
      </c>
      <c r="F10" s="62" t="s">
        <v>210</v>
      </c>
      <c r="G10" s="15">
        <v>182</v>
      </c>
      <c r="H10" s="53">
        <v>178.92</v>
      </c>
      <c r="I10" s="62" t="s">
        <v>242</v>
      </c>
      <c r="J10" s="15">
        <v>153</v>
      </c>
      <c r="K10" s="53">
        <v>156.19</v>
      </c>
      <c r="L10" s="62"/>
      <c r="M10" s="15"/>
      <c r="N10" s="53"/>
      <c r="O10" s="67"/>
      <c r="P10" s="49"/>
      <c r="Q10" s="53"/>
      <c r="R10" s="62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6" t="s">
        <v>8</v>
      </c>
      <c r="B11" s="10" t="s">
        <v>10</v>
      </c>
      <c r="C11" s="118" t="s">
        <v>11</v>
      </c>
      <c r="D11" s="92">
        <v>415</v>
      </c>
      <c r="E11" s="129" t="s">
        <v>67</v>
      </c>
      <c r="F11" s="62" t="s">
        <v>241</v>
      </c>
      <c r="G11" s="15">
        <v>1926</v>
      </c>
      <c r="H11" s="53">
        <v>1545.94</v>
      </c>
      <c r="I11" s="62" t="s">
        <v>240</v>
      </c>
      <c r="J11" s="15">
        <v>2334</v>
      </c>
      <c r="K11" s="53">
        <v>1865.7</v>
      </c>
      <c r="L11" s="62"/>
      <c r="M11" s="15"/>
      <c r="N11" s="53"/>
      <c r="O11" s="62"/>
      <c r="P11" s="15"/>
      <c r="Q11" s="53"/>
      <c r="T11"/>
      <c r="U11" s="62"/>
      <c r="V11" s="15"/>
      <c r="W11" s="53"/>
      <c r="X11" s="62"/>
      <c r="Y11" s="15"/>
      <c r="Z11" s="53"/>
      <c r="AA11" s="102"/>
      <c r="AB11" s="15"/>
      <c r="AC11" s="53"/>
      <c r="AD11" s="100"/>
      <c r="AE11" s="15"/>
      <c r="AF11" s="53"/>
      <c r="AG11" s="100"/>
      <c r="AH11" s="15"/>
      <c r="AI11" s="53"/>
      <c r="AJ11" s="100"/>
      <c r="AK11" s="15"/>
      <c r="AL11" s="53"/>
      <c r="AM11" s="100"/>
      <c r="AN11" s="15"/>
      <c r="AO11" s="53"/>
    </row>
    <row r="12" spans="1:41" ht="49.5" customHeight="1">
      <c r="A12" s="126" t="s">
        <v>8</v>
      </c>
      <c r="B12" s="10" t="s">
        <v>17</v>
      </c>
      <c r="C12" s="118" t="s">
        <v>50</v>
      </c>
      <c r="D12" s="92">
        <v>415</v>
      </c>
      <c r="E12" s="129" t="s">
        <v>65</v>
      </c>
      <c r="F12" s="62" t="s">
        <v>210</v>
      </c>
      <c r="G12" s="15">
        <v>183</v>
      </c>
      <c r="H12" s="53">
        <v>178.78</v>
      </c>
      <c r="I12" s="62" t="s">
        <v>242</v>
      </c>
      <c r="J12" s="15">
        <v>113</v>
      </c>
      <c r="K12" s="53">
        <v>124.19</v>
      </c>
      <c r="L12" s="62"/>
      <c r="M12" s="15"/>
      <c r="N12" s="53"/>
      <c r="O12" s="62"/>
      <c r="P12" s="15"/>
      <c r="Q12" s="53"/>
      <c r="R12" s="62"/>
      <c r="S12" s="15"/>
      <c r="T12" s="53"/>
      <c r="U12" s="62"/>
      <c r="V12" s="15"/>
      <c r="W12" s="53"/>
      <c r="X12" s="62"/>
      <c r="Y12" s="15"/>
      <c r="Z12" s="53"/>
      <c r="AA12" s="62"/>
      <c r="AB12" s="15"/>
      <c r="AC12" s="53"/>
      <c r="AD12" s="100"/>
      <c r="AE12" s="15"/>
      <c r="AF12" s="53"/>
      <c r="AG12" s="100"/>
      <c r="AH12" s="15"/>
      <c r="AI12" s="53"/>
      <c r="AJ12" s="100"/>
      <c r="AK12" s="15"/>
      <c r="AL12" s="53"/>
      <c r="AM12" s="100"/>
      <c r="AN12" s="15"/>
      <c r="AO12" s="53"/>
    </row>
    <row r="13" spans="1:41" s="114" customFormat="1" ht="49.5" customHeight="1">
      <c r="A13" s="109" t="s">
        <v>8</v>
      </c>
      <c r="B13" s="109" t="s">
        <v>27</v>
      </c>
      <c r="C13" s="109" t="s">
        <v>28</v>
      </c>
      <c r="D13" s="110">
        <v>415</v>
      </c>
      <c r="E13" s="129" t="s">
        <v>177</v>
      </c>
      <c r="F13" s="111"/>
      <c r="G13" s="112"/>
      <c r="H13" s="113"/>
      <c r="I13" s="111"/>
      <c r="J13" s="112"/>
      <c r="K13" s="113"/>
      <c r="L13" s="111"/>
      <c r="M13" s="112"/>
      <c r="N13" s="113"/>
      <c r="O13" s="111"/>
      <c r="P13" s="112"/>
      <c r="Q13" s="113"/>
      <c r="R13" s="111"/>
      <c r="S13" s="112"/>
      <c r="T13" s="113"/>
      <c r="U13" s="111"/>
      <c r="V13" s="112"/>
      <c r="W13" s="113"/>
      <c r="X13" s="111"/>
      <c r="Y13" s="112"/>
      <c r="Z13" s="113"/>
      <c r="AA13" s="111"/>
      <c r="AB13" s="112"/>
      <c r="AC13" s="113"/>
      <c r="AD13" s="111"/>
      <c r="AE13" s="112"/>
      <c r="AF13" s="113"/>
      <c r="AG13" s="111"/>
      <c r="AH13" s="112"/>
      <c r="AI13" s="113"/>
      <c r="AJ13" s="111"/>
      <c r="AK13" s="112"/>
      <c r="AL13" s="113"/>
      <c r="AM13" s="111"/>
      <c r="AN13" s="112"/>
      <c r="AO13" s="113"/>
    </row>
    <row r="14" spans="1:41" ht="36.75" customHeight="1">
      <c r="A14" s="127" t="s">
        <v>183</v>
      </c>
      <c r="B14" s="9" t="s">
        <v>17</v>
      </c>
      <c r="C14" s="123" t="s">
        <v>184</v>
      </c>
      <c r="D14" s="93">
        <v>6030</v>
      </c>
      <c r="E14" s="130">
        <v>3</v>
      </c>
      <c r="F14" s="63" t="s">
        <v>228</v>
      </c>
      <c r="G14" s="2">
        <v>670</v>
      </c>
      <c r="H14" s="64">
        <v>109.1</v>
      </c>
      <c r="I14" s="94" t="s">
        <v>252</v>
      </c>
      <c r="J14" s="2">
        <v>620</v>
      </c>
      <c r="K14" s="64">
        <v>109.1</v>
      </c>
      <c r="L14" s="63"/>
      <c r="M14" s="2"/>
      <c r="N14" s="64"/>
      <c r="O14" s="89"/>
      <c r="P14" s="2"/>
      <c r="Q14" s="64"/>
      <c r="R14" s="94"/>
      <c r="S14" s="2"/>
      <c r="T14" s="64"/>
      <c r="U14" s="63"/>
      <c r="V14" s="2"/>
      <c r="W14" s="64"/>
      <c r="X14" s="63"/>
      <c r="Y14" s="2"/>
      <c r="Z14" s="64"/>
      <c r="AA14" s="63"/>
      <c r="AB14" s="2"/>
      <c r="AC14" s="64"/>
      <c r="AD14" s="63"/>
      <c r="AE14" s="2"/>
      <c r="AF14" s="64"/>
      <c r="AG14" s="63"/>
      <c r="AH14" s="2"/>
      <c r="AI14" s="64"/>
      <c r="AJ14" s="63"/>
      <c r="AK14" s="2"/>
      <c r="AL14" s="64"/>
      <c r="AM14" s="63"/>
      <c r="AN14" s="2"/>
      <c r="AO14" s="64"/>
    </row>
    <row r="15" spans="1:41" ht="49.5" customHeight="1">
      <c r="A15" s="125" t="s">
        <v>32</v>
      </c>
      <c r="B15" s="9" t="s">
        <v>17</v>
      </c>
      <c r="C15" s="123" t="s">
        <v>68</v>
      </c>
      <c r="D15" s="93">
        <v>412</v>
      </c>
      <c r="E15" s="130" t="s">
        <v>91</v>
      </c>
      <c r="F15" s="62" t="s">
        <v>230</v>
      </c>
      <c r="G15" s="15">
        <v>195</v>
      </c>
      <c r="H15" s="53">
        <v>100.87</v>
      </c>
      <c r="I15" s="62" t="s">
        <v>256</v>
      </c>
      <c r="J15" s="15">
        <v>360</v>
      </c>
      <c r="K15" s="53">
        <v>106.47</v>
      </c>
      <c r="L15" s="62"/>
      <c r="M15" s="15"/>
      <c r="N15" s="53"/>
      <c r="O15" s="62"/>
      <c r="P15" s="15"/>
      <c r="Q15" s="53"/>
      <c r="R15" s="62"/>
      <c r="S15" s="15"/>
      <c r="T15" s="53"/>
      <c r="U15" s="62"/>
      <c r="V15" s="15"/>
      <c r="W15" s="53"/>
      <c r="X15" s="62"/>
      <c r="Y15" s="15"/>
      <c r="Z15" s="53"/>
      <c r="AA15" s="100"/>
      <c r="AB15" s="15"/>
      <c r="AC15" s="53"/>
      <c r="AD15" s="62"/>
      <c r="AE15" s="15"/>
      <c r="AF15" s="53"/>
      <c r="AG15" s="100"/>
      <c r="AH15" s="15"/>
      <c r="AI15" s="53"/>
      <c r="AJ15" s="100"/>
      <c r="AK15" s="15"/>
      <c r="AL15" s="53"/>
      <c r="AM15" s="100"/>
      <c r="AN15" s="15"/>
      <c r="AO15" s="53"/>
    </row>
    <row r="16" spans="1:41" ht="49.5" customHeight="1">
      <c r="A16" s="125" t="s">
        <v>32</v>
      </c>
      <c r="B16" s="9" t="s">
        <v>31</v>
      </c>
      <c r="C16" s="123" t="s">
        <v>199</v>
      </c>
      <c r="D16" s="93">
        <v>412</v>
      </c>
      <c r="E16" s="130" t="s">
        <v>200</v>
      </c>
      <c r="F16" s="62" t="s">
        <v>231</v>
      </c>
      <c r="G16" s="15">
        <v>187</v>
      </c>
      <c r="H16" s="53">
        <v>69.65</v>
      </c>
      <c r="I16" s="62" t="s">
        <v>255</v>
      </c>
      <c r="J16" s="15">
        <v>195</v>
      </c>
      <c r="K16" s="53">
        <v>70.49</v>
      </c>
      <c r="L16" s="62"/>
      <c r="M16" s="15"/>
      <c r="N16" s="53"/>
      <c r="O16" s="62"/>
      <c r="P16" s="15"/>
      <c r="Q16" s="53"/>
      <c r="R16" s="67"/>
      <c r="S16" s="15"/>
      <c r="T16" s="53"/>
      <c r="U16" s="62"/>
      <c r="V16" s="15"/>
      <c r="W16" s="53"/>
      <c r="X16" s="62"/>
      <c r="Y16" s="15"/>
      <c r="Z16" s="53"/>
      <c r="AA16" s="100"/>
      <c r="AB16" s="15"/>
      <c r="AC16" s="53"/>
      <c r="AD16" s="62"/>
      <c r="AE16" s="15"/>
      <c r="AF16" s="53"/>
      <c r="AG16" s="100"/>
      <c r="AH16" s="15"/>
      <c r="AI16" s="53"/>
      <c r="AJ16" s="100"/>
      <c r="AK16" s="15"/>
      <c r="AL16" s="53"/>
      <c r="AM16" s="100"/>
      <c r="AN16" s="15"/>
      <c r="AO16" s="53"/>
    </row>
    <row r="17" spans="1:41" ht="49.5" customHeight="1">
      <c r="A17" s="126" t="s">
        <v>51</v>
      </c>
      <c r="B17" s="10" t="s">
        <v>20</v>
      </c>
      <c r="C17" s="118" t="s">
        <v>21</v>
      </c>
      <c r="D17" s="92">
        <v>410</v>
      </c>
      <c r="E17" s="129">
        <v>576</v>
      </c>
      <c r="F17" s="62" t="s">
        <v>227</v>
      </c>
      <c r="G17" s="15">
        <v>1400</v>
      </c>
      <c r="H17" s="53">
        <v>40.2</v>
      </c>
      <c r="I17" s="62" t="s">
        <v>251</v>
      </c>
      <c r="J17" s="15">
        <v>2800</v>
      </c>
      <c r="K17" s="53">
        <v>40.2</v>
      </c>
      <c r="L17" s="62"/>
      <c r="M17" s="15"/>
      <c r="N17" s="53"/>
      <c r="O17" s="62"/>
      <c r="P17" s="15"/>
      <c r="Q17" s="53"/>
      <c r="R17" s="67"/>
      <c r="S17" s="15"/>
      <c r="T17" s="53"/>
      <c r="U17" s="62"/>
      <c r="V17" s="15"/>
      <c r="W17" s="53"/>
      <c r="X17" s="62"/>
      <c r="Y17" s="15"/>
      <c r="Z17" s="53"/>
      <c r="AA17" s="100"/>
      <c r="AB17" s="15"/>
      <c r="AC17" s="53"/>
      <c r="AD17" s="62"/>
      <c r="AE17" s="15"/>
      <c r="AF17" s="53"/>
      <c r="AG17" s="100"/>
      <c r="AH17" s="15"/>
      <c r="AI17" s="53"/>
      <c r="AJ17" s="100"/>
      <c r="AK17" s="15"/>
      <c r="AL17" s="53"/>
      <c r="AM17" s="100"/>
      <c r="AN17" s="15"/>
      <c r="AO17" s="53"/>
    </row>
    <row r="18" spans="1:41" ht="49.5" customHeight="1">
      <c r="A18" s="126" t="s">
        <v>51</v>
      </c>
      <c r="B18" s="10" t="s">
        <v>17</v>
      </c>
      <c r="C18" s="118" t="s">
        <v>69</v>
      </c>
      <c r="D18" s="92">
        <v>410</v>
      </c>
      <c r="E18" s="129">
        <v>1098</v>
      </c>
      <c r="F18" s="62" t="s">
        <v>226</v>
      </c>
      <c r="G18" s="15">
        <v>3200</v>
      </c>
      <c r="H18" s="53">
        <v>41.21</v>
      </c>
      <c r="I18" s="62" t="s">
        <v>250</v>
      </c>
      <c r="J18" s="15">
        <v>3400</v>
      </c>
      <c r="K18" s="53">
        <v>42.21</v>
      </c>
      <c r="L18" s="62"/>
      <c r="M18" s="15"/>
      <c r="N18" s="53"/>
      <c r="O18" s="62"/>
      <c r="P18" s="15"/>
      <c r="Q18" s="53"/>
      <c r="R18" s="62"/>
      <c r="S18" s="15"/>
      <c r="T18" s="53"/>
      <c r="U18" s="62"/>
      <c r="V18" s="15"/>
      <c r="W18" s="53"/>
      <c r="X18" s="62"/>
      <c r="Y18" s="15"/>
      <c r="Z18" s="53"/>
      <c r="AA18" s="100"/>
      <c r="AB18" s="15"/>
      <c r="AC18" s="53"/>
      <c r="AD18" s="62"/>
      <c r="AE18" s="15"/>
      <c r="AF18" s="53"/>
      <c r="AG18" s="100"/>
      <c r="AH18" s="15"/>
      <c r="AI18" s="53"/>
      <c r="AJ18" s="100"/>
      <c r="AK18" s="15"/>
      <c r="AL18" s="53"/>
      <c r="AM18" s="100"/>
      <c r="AN18" s="15"/>
      <c r="AO18" s="53"/>
    </row>
    <row r="19" spans="1:41" ht="49.5" customHeight="1">
      <c r="A19" s="126" t="s">
        <v>52</v>
      </c>
      <c r="B19" s="10" t="s">
        <v>14</v>
      </c>
      <c r="C19" s="118" t="s">
        <v>15</v>
      </c>
      <c r="D19" s="92">
        <v>262</v>
      </c>
      <c r="E19" s="129">
        <v>154</v>
      </c>
      <c r="F19" s="62" t="s">
        <v>229</v>
      </c>
      <c r="G19" s="15">
        <v>5000</v>
      </c>
      <c r="H19" s="53">
        <v>44</v>
      </c>
      <c r="I19" s="62" t="s">
        <v>253</v>
      </c>
      <c r="J19" s="171">
        <v>7000</v>
      </c>
      <c r="K19" s="53">
        <v>51</v>
      </c>
      <c r="L19" s="62"/>
      <c r="M19" s="15"/>
      <c r="N19" s="53"/>
      <c r="O19" s="62"/>
      <c r="P19" s="15"/>
      <c r="Q19" s="53"/>
      <c r="R19" s="62"/>
      <c r="S19" s="15"/>
      <c r="T19" s="53"/>
      <c r="U19" s="169"/>
      <c r="V19" s="82"/>
      <c r="W19" s="83"/>
      <c r="X19" s="169"/>
      <c r="Y19" s="15"/>
      <c r="Z19" s="53"/>
      <c r="AA19" s="62"/>
      <c r="AB19" s="15"/>
      <c r="AC19" s="53"/>
      <c r="AD19" s="62"/>
      <c r="AE19" s="15"/>
      <c r="AF19" s="53"/>
      <c r="AG19" s="100"/>
      <c r="AH19" s="15"/>
      <c r="AI19" s="53"/>
      <c r="AJ19" s="100"/>
      <c r="AK19" s="15"/>
      <c r="AL19" s="53"/>
      <c r="AM19" s="100"/>
      <c r="AN19" s="15"/>
      <c r="AO19" s="53"/>
    </row>
    <row r="20" spans="1:41" ht="49.5" customHeight="1">
      <c r="A20" s="126" t="s">
        <v>53</v>
      </c>
      <c r="B20" s="10" t="s">
        <v>54</v>
      </c>
      <c r="C20" s="118" t="s">
        <v>38</v>
      </c>
      <c r="D20" s="92">
        <v>290</v>
      </c>
      <c r="E20" s="129">
        <v>97</v>
      </c>
      <c r="F20" s="62" t="s">
        <v>224</v>
      </c>
      <c r="G20" s="15">
        <v>984</v>
      </c>
      <c r="H20" s="53">
        <v>39.13</v>
      </c>
      <c r="I20" s="62" t="s">
        <v>254</v>
      </c>
      <c r="J20" s="15">
        <v>1797</v>
      </c>
      <c r="K20" s="53">
        <v>42.2</v>
      </c>
      <c r="L20" s="62"/>
      <c r="M20" s="15"/>
      <c r="N20" s="53"/>
      <c r="O20" s="62"/>
      <c r="P20" s="15"/>
      <c r="Q20" s="53"/>
      <c r="R20" s="62"/>
      <c r="S20" s="15"/>
      <c r="T20" s="53"/>
      <c r="U20" s="62"/>
      <c r="V20" s="15"/>
      <c r="W20" s="53"/>
      <c r="X20" s="90"/>
      <c r="Y20" s="15"/>
      <c r="Z20" s="53"/>
      <c r="AA20" s="100"/>
      <c r="AB20" s="15"/>
      <c r="AC20" s="53"/>
      <c r="AD20" s="62"/>
      <c r="AE20" s="15"/>
      <c r="AF20" s="53"/>
      <c r="AG20" s="103"/>
      <c r="AH20" s="15"/>
      <c r="AI20" s="53"/>
      <c r="AJ20" s="100"/>
      <c r="AK20" s="15"/>
      <c r="AL20" s="53"/>
      <c r="AM20" s="100"/>
      <c r="AN20" s="15"/>
      <c r="AO20" s="53"/>
    </row>
    <row r="21" spans="1:41" ht="49.5" customHeight="1">
      <c r="A21" s="126" t="s">
        <v>53</v>
      </c>
      <c r="B21" s="10" t="s">
        <v>54</v>
      </c>
      <c r="C21" s="118" t="s">
        <v>55</v>
      </c>
      <c r="D21" s="92">
        <v>290</v>
      </c>
      <c r="E21" s="129">
        <v>1431</v>
      </c>
      <c r="F21" s="62" t="s">
        <v>225</v>
      </c>
      <c r="G21" s="15">
        <v>47</v>
      </c>
      <c r="H21" s="53">
        <v>35.37</v>
      </c>
      <c r="I21" s="62" t="s">
        <v>244</v>
      </c>
      <c r="J21" s="15">
        <v>97</v>
      </c>
      <c r="K21" s="53">
        <v>35.57</v>
      </c>
      <c r="L21" s="62"/>
      <c r="M21" s="15"/>
      <c r="N21" s="53"/>
      <c r="O21" s="62"/>
      <c r="P21" s="15"/>
      <c r="Q21" s="53"/>
      <c r="R21" s="62"/>
      <c r="S21" s="15"/>
      <c r="T21" s="53"/>
      <c r="U21" s="67"/>
      <c r="V21" s="15"/>
      <c r="W21" s="53"/>
      <c r="X21" s="62"/>
      <c r="Y21" s="15"/>
      <c r="Z21" s="53"/>
      <c r="AA21" s="100"/>
      <c r="AB21" s="15"/>
      <c r="AC21" s="53"/>
      <c r="AD21" s="62"/>
      <c r="AE21" s="15"/>
      <c r="AF21" s="53"/>
      <c r="AG21" s="100"/>
      <c r="AH21" s="15"/>
      <c r="AI21" s="53"/>
      <c r="AJ21" s="100"/>
      <c r="AK21" s="15"/>
      <c r="AL21" s="53"/>
      <c r="AM21" s="100"/>
      <c r="AN21" s="15"/>
      <c r="AO21" s="53"/>
    </row>
    <row r="22" spans="23:32" ht="15">
      <c r="W22" s="54" t="s">
        <v>201</v>
      </c>
      <c r="AF22" s="7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 t="str">
        <f>('Misc Electric'!F10)</f>
        <v>12/18/18 - 01/21/19</v>
      </c>
      <c r="D3" s="30" t="s">
        <v>135</v>
      </c>
      <c r="E3" s="2" t="s">
        <v>136</v>
      </c>
      <c r="F3" s="31">
        <f>('Misc Electric'!G10)</f>
        <v>182</v>
      </c>
      <c r="G3" s="32" t="s">
        <v>125</v>
      </c>
      <c r="H3" s="33">
        <f>SUM('Misc Electric'!H10)</f>
        <v>178.92</v>
      </c>
    </row>
    <row r="4" spans="1:8" ht="15">
      <c r="A4" s="28" t="s">
        <v>134</v>
      </c>
      <c r="B4" s="29" t="s">
        <v>137</v>
      </c>
      <c r="C4" s="35" t="str">
        <f>('Misc Electric'!F11)</f>
        <v>12/6/18 - 01/08/19</v>
      </c>
      <c r="D4" s="30" t="s">
        <v>138</v>
      </c>
      <c r="E4" s="2" t="s">
        <v>136</v>
      </c>
      <c r="F4" s="31">
        <f>('Misc Electric'!G11)</f>
        <v>1926</v>
      </c>
      <c r="G4" s="32" t="s">
        <v>125</v>
      </c>
      <c r="H4" s="33">
        <f>SUM('Misc Electric'!H11)</f>
        <v>1545.94</v>
      </c>
    </row>
    <row r="5" spans="1:8" ht="15">
      <c r="A5" s="28" t="s">
        <v>134</v>
      </c>
      <c r="B5" s="29" t="s">
        <v>139</v>
      </c>
      <c r="C5" s="35" t="str">
        <f>('Misc Electric'!F12)</f>
        <v>12/18/18 - 01/21/19</v>
      </c>
      <c r="D5" s="30" t="s">
        <v>140</v>
      </c>
      <c r="E5" s="2" t="s">
        <v>136</v>
      </c>
      <c r="F5" s="31">
        <f>('Misc Electric'!G12)</f>
        <v>183</v>
      </c>
      <c r="G5" s="32" t="s">
        <v>125</v>
      </c>
      <c r="H5" s="33">
        <f>SUM('Misc Electric'!H12)</f>
        <v>178.78</v>
      </c>
    </row>
    <row r="6" spans="1:8" ht="15">
      <c r="A6" s="28" t="s">
        <v>7</v>
      </c>
      <c r="B6" s="29" t="s">
        <v>102</v>
      </c>
      <c r="C6" s="35" t="str">
        <f>('City of Jasper'!F14)</f>
        <v>12/19/18-01/18/19</v>
      </c>
      <c r="D6" s="30" t="s">
        <v>141</v>
      </c>
      <c r="E6" s="2" t="s">
        <v>142</v>
      </c>
      <c r="F6" s="31">
        <f>('City of Jasper'!G14)</f>
        <v>309</v>
      </c>
      <c r="G6" s="32" t="s">
        <v>143</v>
      </c>
      <c r="H6" s="33">
        <f>SUM('City of Jasper'!H14)</f>
        <v>120.34</v>
      </c>
    </row>
    <row r="7" spans="1:8" ht="15" hidden="1">
      <c r="A7" s="38" t="s">
        <v>7</v>
      </c>
      <c r="B7" s="37" t="s">
        <v>174</v>
      </c>
      <c r="C7" s="35">
        <f>('City of Jasper'!F17)</f>
        <v>0</v>
      </c>
      <c r="D7" s="41" t="s">
        <v>173</v>
      </c>
      <c r="E7" s="42" t="s">
        <v>142</v>
      </c>
      <c r="F7" s="31">
        <f>SUM('City of Jasper'!G17)</f>
        <v>0</v>
      </c>
      <c r="G7" s="44" t="s">
        <v>143</v>
      </c>
      <c r="H7" s="33">
        <f>SUM('City of Jasper'!H17)</f>
        <v>0</v>
      </c>
    </row>
    <row r="8" spans="1:8" ht="15">
      <c r="A8" s="28" t="s">
        <v>7</v>
      </c>
      <c r="B8" s="29" t="s">
        <v>73</v>
      </c>
      <c r="C8" s="35" t="str">
        <f>('City of Jasper'!F7)</f>
        <v>mult</v>
      </c>
      <c r="D8" s="30" t="s">
        <v>138</v>
      </c>
      <c r="E8" s="2" t="s">
        <v>144</v>
      </c>
      <c r="F8" s="31">
        <f>('City of Jasper'!G7)</f>
        <v>278460</v>
      </c>
      <c r="G8" s="32" t="s">
        <v>126</v>
      </c>
      <c r="H8" s="33">
        <f>SUM('City of Jasper'!H7)</f>
        <v>2412.72</v>
      </c>
    </row>
    <row r="9" spans="1:8" ht="15">
      <c r="A9" s="28" t="s">
        <v>7</v>
      </c>
      <c r="B9" s="29" t="s">
        <v>100</v>
      </c>
      <c r="C9" s="35" t="str">
        <f>('City of Jasper'!F13)</f>
        <v>12/19/18 -01/18/19</v>
      </c>
      <c r="D9" s="30" t="s">
        <v>145</v>
      </c>
      <c r="E9" s="2" t="s">
        <v>142</v>
      </c>
      <c r="F9" s="31">
        <f>('City of Jasper'!G13)</f>
        <v>120</v>
      </c>
      <c r="G9" s="32" t="s">
        <v>143</v>
      </c>
      <c r="H9" s="33">
        <f>SUM('City of Jasper'!H13)</f>
        <v>30.63</v>
      </c>
    </row>
    <row r="10" spans="1:8" ht="15">
      <c r="A10" s="28" t="s">
        <v>7</v>
      </c>
      <c r="B10" s="29" t="s">
        <v>95</v>
      </c>
      <c r="C10" s="35" t="str">
        <f>('City of Jasper'!F12)</f>
        <v>12/19/18 - 01/18/19</v>
      </c>
      <c r="D10" s="30" t="s">
        <v>146</v>
      </c>
      <c r="E10" s="2" t="s">
        <v>142</v>
      </c>
      <c r="F10" s="31">
        <f>('City of Jasper'!G12)</f>
        <v>1119</v>
      </c>
      <c r="G10" s="32" t="s">
        <v>143</v>
      </c>
      <c r="H10" s="33">
        <f>SUM('City of Jasper'!H12)</f>
        <v>156.89</v>
      </c>
    </row>
    <row r="11" spans="1:8" ht="15">
      <c r="A11" s="28" t="s">
        <v>7</v>
      </c>
      <c r="B11" s="29" t="s">
        <v>72</v>
      </c>
      <c r="C11" s="35" t="str">
        <f>('City of Jasper'!F4)</f>
        <v>12/13/18 - 01/16/19</v>
      </c>
      <c r="D11" s="30" t="s">
        <v>147</v>
      </c>
      <c r="E11" s="2" t="s">
        <v>144</v>
      </c>
      <c r="F11" s="31">
        <f>('City of Jasper'!G4)</f>
        <v>1300</v>
      </c>
      <c r="G11" s="32" t="s">
        <v>126</v>
      </c>
      <c r="H11" s="33">
        <f>SUM('City of Jasper'!H4)</f>
        <v>87.81</v>
      </c>
    </row>
    <row r="12" spans="1:8" ht="15">
      <c r="A12" s="28" t="s">
        <v>7</v>
      </c>
      <c r="B12" s="29" t="s">
        <v>71</v>
      </c>
      <c r="C12" s="35" t="str">
        <f>('City of Jasper'!F5)</f>
        <v>12/14/18 - 01/16/19</v>
      </c>
      <c r="D12" s="30" t="s">
        <v>148</v>
      </c>
      <c r="E12" s="2" t="s">
        <v>144</v>
      </c>
      <c r="F12" s="31">
        <f>('City of Jasper'!G5)</f>
        <v>7740</v>
      </c>
      <c r="G12" s="32" t="s">
        <v>126</v>
      </c>
      <c r="H12" s="33">
        <f>SUM('City of Jasper'!H5)</f>
        <v>53.99</v>
      </c>
    </row>
    <row r="13" spans="1:8" ht="15">
      <c r="A13" s="28" t="s">
        <v>7</v>
      </c>
      <c r="B13" s="29" t="s">
        <v>74</v>
      </c>
      <c r="C13" s="35" t="str">
        <f>('City of Jasper'!F6)</f>
        <v>12/19/18 - 01/18/19</v>
      </c>
      <c r="D13" s="30" t="s">
        <v>149</v>
      </c>
      <c r="E13" s="2" t="s">
        <v>142</v>
      </c>
      <c r="F13" s="31">
        <f>('City of Jasper'!G6)</f>
        <v>683</v>
      </c>
      <c r="G13" s="32" t="s">
        <v>143</v>
      </c>
      <c r="H13" s="33">
        <f>SUM('City of Jasper'!H6)</f>
        <v>123.57</v>
      </c>
    </row>
    <row r="14" spans="1:8" ht="15">
      <c r="A14" s="28" t="s">
        <v>7</v>
      </c>
      <c r="B14" s="29" t="s">
        <v>78</v>
      </c>
      <c r="C14" s="35" t="str">
        <f>('City of Jasper'!F8)</f>
        <v>12/20/18 - 01/22/19</v>
      </c>
      <c r="D14" s="30" t="s">
        <v>138</v>
      </c>
      <c r="E14" s="2" t="s">
        <v>142</v>
      </c>
      <c r="F14" s="31">
        <f>('City of Jasper'!G8)</f>
        <v>39200</v>
      </c>
      <c r="G14" s="32" t="s">
        <v>143</v>
      </c>
      <c r="H14" s="33">
        <f>SUM('City of Jasper'!H8)</f>
        <v>4601.82</v>
      </c>
    </row>
    <row r="15" spans="1:8" ht="15">
      <c r="A15" s="28" t="s">
        <v>7</v>
      </c>
      <c r="B15" s="29" t="s">
        <v>77</v>
      </c>
      <c r="C15" s="35" t="str">
        <f>('City of Jasper'!F11)</f>
        <v>12/19/18 - 01/18/19</v>
      </c>
      <c r="D15" s="30" t="s">
        <v>150</v>
      </c>
      <c r="E15" s="2" t="s">
        <v>142</v>
      </c>
      <c r="F15" s="31">
        <f>('City of Jasper'!G11)</f>
        <v>22800</v>
      </c>
      <c r="G15" s="32" t="s">
        <v>143</v>
      </c>
      <c r="H15" s="33">
        <f>SUM('City of Jasper'!H11)</f>
        <v>2915.02</v>
      </c>
    </row>
    <row r="16" spans="1:8" ht="15">
      <c r="A16" s="38" t="s">
        <v>7</v>
      </c>
      <c r="B16" s="49" t="s">
        <v>109</v>
      </c>
      <c r="C16" s="35" t="str">
        <f>('City of Jasper'!F15)</f>
        <v>12/19/18 - 01/18/19</v>
      </c>
      <c r="D16" s="41" t="s">
        <v>171</v>
      </c>
      <c r="E16" s="42" t="s">
        <v>142</v>
      </c>
      <c r="F16" s="31">
        <f>('City of Jasper'!G15)</f>
        <v>3609</v>
      </c>
      <c r="G16" s="44" t="s">
        <v>143</v>
      </c>
      <c r="H16" s="33">
        <f>SUM('City of Jasper'!H15)</f>
        <v>217.15</v>
      </c>
    </row>
    <row r="17" spans="1:8" ht="15">
      <c r="A17" s="28" t="s">
        <v>7</v>
      </c>
      <c r="B17" s="48" t="s">
        <v>76</v>
      </c>
      <c r="C17" s="35" t="str">
        <f>('City of Jasper'!F12)</f>
        <v>12/19/18 - 01/18/19</v>
      </c>
      <c r="D17" s="30" t="s">
        <v>151</v>
      </c>
      <c r="E17" s="2" t="s">
        <v>144</v>
      </c>
      <c r="F17" s="31">
        <f>('City of Jasper'!G12)</f>
        <v>1119</v>
      </c>
      <c r="G17" s="32" t="s">
        <v>126</v>
      </c>
      <c r="H17" s="33">
        <f>SUM('City of Jasper'!H12)</f>
        <v>156.89</v>
      </c>
    </row>
    <row r="18" spans="1:8" ht="15">
      <c r="A18" s="28" t="s">
        <v>7</v>
      </c>
      <c r="B18" s="29" t="s">
        <v>75</v>
      </c>
      <c r="C18" s="35" t="str">
        <f>('City of Jasper'!F13)</f>
        <v>12/19/18 -01/18/19</v>
      </c>
      <c r="D18" s="30" t="s">
        <v>151</v>
      </c>
      <c r="E18" s="2" t="s">
        <v>142</v>
      </c>
      <c r="F18" s="31">
        <f>('City of Jasper'!G13)</f>
        <v>120</v>
      </c>
      <c r="G18" s="32" t="s">
        <v>143</v>
      </c>
      <c r="H18" s="33">
        <f>SUM('City of Jasper'!H13)</f>
        <v>30.63</v>
      </c>
    </row>
    <row r="19" spans="1:8" ht="15">
      <c r="A19" s="28" t="s">
        <v>7</v>
      </c>
      <c r="B19" s="29" t="s">
        <v>178</v>
      </c>
      <c r="C19" s="35" t="str">
        <f>'City of Jasper'!F18</f>
        <v>12/19/18 - 01/18/19</v>
      </c>
      <c r="D19" s="30" t="s">
        <v>194</v>
      </c>
      <c r="E19" s="2" t="s">
        <v>142</v>
      </c>
      <c r="F19" s="31">
        <f>'City of Jasper'!G18</f>
        <v>820</v>
      </c>
      <c r="G19" s="32" t="s">
        <v>143</v>
      </c>
      <c r="H19" s="33">
        <f>'City of Jasper'!H18</f>
        <v>189.5</v>
      </c>
    </row>
    <row r="20" spans="1:8" ht="15">
      <c r="A20" s="28" t="s">
        <v>32</v>
      </c>
      <c r="B20" s="29" t="s">
        <v>108</v>
      </c>
      <c r="C20" s="35">
        <f>('Misc Electric'!F6)</f>
        <v>0</v>
      </c>
      <c r="D20" s="30" t="s">
        <v>152</v>
      </c>
      <c r="E20" s="2" t="s">
        <v>142</v>
      </c>
      <c r="F20" s="31">
        <f>('Misc Electric'!G6)</f>
        <v>0</v>
      </c>
      <c r="G20" s="32" t="s">
        <v>143</v>
      </c>
      <c r="H20" s="33">
        <f>SUM('Misc Electric'!H6)</f>
        <v>0</v>
      </c>
    </row>
    <row r="21" spans="1:8" ht="15">
      <c r="A21" s="28" t="s">
        <v>32</v>
      </c>
      <c r="B21" s="29" t="s">
        <v>90</v>
      </c>
      <c r="C21" s="35" t="str">
        <f>('Misc Electric'!F5)</f>
        <v>12/15/18-1/15/19</v>
      </c>
      <c r="D21" s="30" t="s">
        <v>153</v>
      </c>
      <c r="E21" s="2" t="s">
        <v>142</v>
      </c>
      <c r="F21" s="31">
        <f>('Misc Electric'!G5)</f>
        <v>1380</v>
      </c>
      <c r="G21" s="32" t="s">
        <v>143</v>
      </c>
      <c r="H21" s="33">
        <f>SUM('Misc Electric'!H5)</f>
        <v>198.89</v>
      </c>
    </row>
    <row r="22" spans="1:8" s="39" customFormat="1" ht="15">
      <c r="A22" s="38" t="s">
        <v>32</v>
      </c>
      <c r="B22" s="37" t="s">
        <v>91</v>
      </c>
      <c r="C22" s="40" t="str">
        <f>('Misc Electric'!F15)</f>
        <v>12/13/18-1/15/18</v>
      </c>
      <c r="D22" s="41" t="s">
        <v>153</v>
      </c>
      <c r="E22" s="42" t="s">
        <v>144</v>
      </c>
      <c r="F22" s="43">
        <f>('Misc Electric'!G15)</f>
        <v>195</v>
      </c>
      <c r="G22" s="44" t="s">
        <v>126</v>
      </c>
      <c r="H22" s="45">
        <f>SUM('Misc Electric'!H15)</f>
        <v>100.87</v>
      </c>
    </row>
    <row r="23" spans="1:8" ht="15">
      <c r="A23" s="28" t="s">
        <v>154</v>
      </c>
      <c r="B23" s="29">
        <v>33482103</v>
      </c>
      <c r="C23" s="35" t="str">
        <f>('Misc Electric'!F8)</f>
        <v>12/19/18-1/21/19</v>
      </c>
      <c r="D23" s="30" t="s">
        <v>57</v>
      </c>
      <c r="E23" s="2" t="s">
        <v>142</v>
      </c>
      <c r="F23" s="31">
        <f>('Misc Electric'!G8)</f>
        <v>2171</v>
      </c>
      <c r="G23" s="32" t="s">
        <v>143</v>
      </c>
      <c r="H23" s="33">
        <f>SUM('Misc Electric'!H8)</f>
        <v>231.67</v>
      </c>
    </row>
    <row r="24" spans="1:8" ht="15">
      <c r="A24" s="28" t="s">
        <v>154</v>
      </c>
      <c r="B24" s="29">
        <v>33483901</v>
      </c>
      <c r="C24" s="35" t="str">
        <f>('Misc Electric'!F9)</f>
        <v>12/19/18-1/21/19</v>
      </c>
      <c r="D24" s="30" t="s">
        <v>155</v>
      </c>
      <c r="E24" s="2" t="s">
        <v>142</v>
      </c>
      <c r="F24" s="31">
        <f>('Misc Electric'!G9)</f>
        <v>0</v>
      </c>
      <c r="G24" s="32" t="s">
        <v>143</v>
      </c>
      <c r="H24" s="33">
        <f>SUM('Misc Electric'!H9)</f>
        <v>20</v>
      </c>
    </row>
    <row r="25" spans="1:8" ht="15">
      <c r="A25" s="74" t="s">
        <v>183</v>
      </c>
      <c r="B25" s="75">
        <v>3</v>
      </c>
      <c r="C25" s="35" t="str">
        <f>'Misc Electric'!F14</f>
        <v>12/31/18-1/31/19</v>
      </c>
      <c r="D25" s="30" t="s">
        <v>185</v>
      </c>
      <c r="E25" s="2" t="s">
        <v>144</v>
      </c>
      <c r="F25" s="31">
        <f>'Misc Electric'!G14</f>
        <v>670</v>
      </c>
      <c r="G25" s="32" t="s">
        <v>126</v>
      </c>
      <c r="H25" s="33">
        <f>'Misc Electric'!H14</f>
        <v>109.1</v>
      </c>
    </row>
    <row r="26" spans="1:8" ht="15">
      <c r="A26" s="28" t="s">
        <v>156</v>
      </c>
      <c r="B26" s="29">
        <v>576</v>
      </c>
      <c r="C26" s="35" t="str">
        <f>('Misc Electric'!F17)</f>
        <v>12/26/18-1/28/19</v>
      </c>
      <c r="D26" s="30" t="s">
        <v>157</v>
      </c>
      <c r="E26" s="2" t="s">
        <v>144</v>
      </c>
      <c r="F26" s="31">
        <f>('Misc Electric'!G17)</f>
        <v>1400</v>
      </c>
      <c r="G26" s="32" t="s">
        <v>126</v>
      </c>
      <c r="H26" s="33">
        <f>SUM('Misc Electric'!H17)</f>
        <v>40.2</v>
      </c>
    </row>
    <row r="27" spans="1:8" ht="15">
      <c r="A27" s="28" t="s">
        <v>156</v>
      </c>
      <c r="B27" s="29">
        <v>1098</v>
      </c>
      <c r="C27" s="35" t="str">
        <f>('Misc Electric'!F18)</f>
        <v>12/26/18-1/25/19</v>
      </c>
      <c r="D27" s="30" t="s">
        <v>158</v>
      </c>
      <c r="E27" s="2" t="s">
        <v>144</v>
      </c>
      <c r="F27" s="31">
        <f>('Misc Electric'!G18)</f>
        <v>3200</v>
      </c>
      <c r="G27" s="32" t="s">
        <v>126</v>
      </c>
      <c r="H27" s="33">
        <f>SUM('Misc Electric'!H18)</f>
        <v>41.21</v>
      </c>
    </row>
    <row r="28" spans="1:8" ht="15" hidden="1">
      <c r="A28" s="28" t="s">
        <v>159</v>
      </c>
      <c r="B28" s="29" t="s">
        <v>35</v>
      </c>
      <c r="C28" s="35" t="str">
        <f>('Jasper Newton Electric'!F5)</f>
        <v>disconnected</v>
      </c>
      <c r="D28" s="30" t="s">
        <v>147</v>
      </c>
      <c r="E28" s="2" t="s">
        <v>142</v>
      </c>
      <c r="F28" s="31">
        <f>('Jasper Newton Electric'!G5)</f>
        <v>0</v>
      </c>
      <c r="G28" s="32" t="s">
        <v>143</v>
      </c>
      <c r="H28" s="33">
        <f>SUM('Jasper Newton Electric'!H5)</f>
        <v>0</v>
      </c>
    </row>
    <row r="29" spans="1:8" ht="15">
      <c r="A29" s="28" t="s">
        <v>159</v>
      </c>
      <c r="B29" s="29" t="s">
        <v>36</v>
      </c>
      <c r="C29" s="35" t="str">
        <f>('Jasper Newton Electric'!F6)</f>
        <v>12/19/18 - 01/18/19</v>
      </c>
      <c r="D29" s="30" t="s">
        <v>147</v>
      </c>
      <c r="E29" s="2" t="s">
        <v>142</v>
      </c>
      <c r="F29" s="31">
        <f>('Jasper Newton Electric'!G6)</f>
        <v>0</v>
      </c>
      <c r="G29" s="32" t="s">
        <v>143</v>
      </c>
      <c r="H29" s="33">
        <f>SUM('Jasper Newton Electric'!H6)</f>
        <v>33.66</v>
      </c>
    </row>
    <row r="30" spans="1:8" ht="15">
      <c r="A30" s="28" t="s">
        <v>159</v>
      </c>
      <c r="B30" s="29" t="s">
        <v>39</v>
      </c>
      <c r="C30" s="35" t="str">
        <f>('Jasper Newton Electric'!F7)</f>
        <v>12/19/18 - 01/18/19  </v>
      </c>
      <c r="D30" s="30" t="s">
        <v>98</v>
      </c>
      <c r="E30" s="2" t="s">
        <v>142</v>
      </c>
      <c r="F30" s="31">
        <f>('Jasper Newton Electric'!G7)</f>
        <v>1517</v>
      </c>
      <c r="G30" s="32" t="s">
        <v>143</v>
      </c>
      <c r="H30" s="33">
        <f>SUM('Jasper Newton Electric'!H7)</f>
        <v>226.319</v>
      </c>
    </row>
    <row r="31" spans="1:8" ht="15">
      <c r="A31" s="28" t="s">
        <v>159</v>
      </c>
      <c r="B31" s="29" t="s">
        <v>40</v>
      </c>
      <c r="C31" s="35" t="str">
        <f>('Jasper Newton Electric'!F8)</f>
        <v>12/19/2018 - 01/18/19</v>
      </c>
      <c r="D31" s="30" t="s">
        <v>160</v>
      </c>
      <c r="E31" s="2" t="s">
        <v>142</v>
      </c>
      <c r="F31" s="31">
        <f>('Jasper Newton Electric'!G8)</f>
        <v>2206</v>
      </c>
      <c r="G31" s="32" t="s">
        <v>143</v>
      </c>
      <c r="H31" s="33">
        <f>SUM('Jasper Newton Electric'!H8)</f>
        <v>303.05</v>
      </c>
    </row>
    <row r="32" spans="1:8" ht="15">
      <c r="A32" s="28" t="s">
        <v>159</v>
      </c>
      <c r="B32" s="29" t="s">
        <v>48</v>
      </c>
      <c r="C32" s="35" t="str">
        <f>('Jasper Newton Electric'!F9)</f>
        <v>12/19/18 - 01/18/19</v>
      </c>
      <c r="D32" s="30" t="s">
        <v>97</v>
      </c>
      <c r="E32" s="2" t="s">
        <v>142</v>
      </c>
      <c r="F32" s="31">
        <f>('Jasper Newton Electric'!G9)</f>
        <v>4873</v>
      </c>
      <c r="G32" s="32" t="s">
        <v>143</v>
      </c>
      <c r="H32" s="33">
        <f>SUM('Jasper Newton Electric'!H9)</f>
        <v>584.52</v>
      </c>
    </row>
    <row r="33" spans="1:8" ht="15">
      <c r="A33" s="28" t="s">
        <v>159</v>
      </c>
      <c r="B33" s="29" t="s">
        <v>41</v>
      </c>
      <c r="C33" s="35" t="str">
        <f>('Jasper Newton Electric'!F10)</f>
        <v>12/19/18 - 01/18/19</v>
      </c>
      <c r="D33" s="30" t="s">
        <v>147</v>
      </c>
      <c r="E33" s="2" t="s">
        <v>142</v>
      </c>
      <c r="F33" s="31">
        <f>('Jasper Newton Electric'!G10)</f>
        <v>1802</v>
      </c>
      <c r="G33" s="32" t="s">
        <v>143</v>
      </c>
      <c r="H33" s="33">
        <f>SUM('Jasper Newton Electric'!H10)</f>
        <v>257.17</v>
      </c>
    </row>
    <row r="34" spans="1:8" ht="15">
      <c r="A34" s="28" t="s">
        <v>159</v>
      </c>
      <c r="B34" s="29" t="s">
        <v>9</v>
      </c>
      <c r="C34" s="35" t="str">
        <f>('Jasper Newton Electric'!F11)</f>
        <v>12/12/18-1/11/19</v>
      </c>
      <c r="D34" s="30" t="s">
        <v>161</v>
      </c>
      <c r="E34" s="2" t="s">
        <v>142</v>
      </c>
      <c r="F34" s="31">
        <f>('Jasper Newton Electric'!G11)</f>
        <v>95</v>
      </c>
      <c r="G34" s="32" t="s">
        <v>143</v>
      </c>
      <c r="H34" s="33">
        <f>SUM('Jasper Newton Electric'!H11)</f>
        <v>44.26</v>
      </c>
    </row>
    <row r="35" spans="1:8" ht="15">
      <c r="A35" s="28" t="s">
        <v>159</v>
      </c>
      <c r="B35" s="29" t="s">
        <v>25</v>
      </c>
      <c r="C35" s="35" t="str">
        <f>('Jasper Newton Electric'!F12)</f>
        <v>12/5/18-1/4/19</v>
      </c>
      <c r="D35" s="30" t="s">
        <v>162</v>
      </c>
      <c r="E35" s="2" t="s">
        <v>142</v>
      </c>
      <c r="F35" s="31">
        <f>('Jasper Newton Electric'!G12)</f>
        <v>1735</v>
      </c>
      <c r="G35" s="32" t="s">
        <v>143</v>
      </c>
      <c r="H35" s="33">
        <f>SUM('Jasper Newton Electric'!H12)</f>
        <v>219.36</v>
      </c>
    </row>
    <row r="36" spans="1:8" ht="15">
      <c r="A36" s="28" t="s">
        <v>159</v>
      </c>
      <c r="B36" s="29" t="s">
        <v>23</v>
      </c>
      <c r="C36" s="35" t="str">
        <f>('Jasper Newton Electric'!F13)</f>
        <v>12/28/18-1/28/19</v>
      </c>
      <c r="D36" s="30" t="s">
        <v>162</v>
      </c>
      <c r="E36" s="2" t="s">
        <v>142</v>
      </c>
      <c r="F36" s="31">
        <f>('Jasper Newton Electric'!G13)</f>
        <v>281</v>
      </c>
      <c r="G36" s="32" t="s">
        <v>143</v>
      </c>
      <c r="H36" s="33">
        <f>SUM('Jasper Newton Electric'!H13)</f>
        <v>72.3</v>
      </c>
    </row>
    <row r="37" spans="1:8" ht="15">
      <c r="A37" s="28" t="s">
        <v>159</v>
      </c>
      <c r="B37" s="29" t="s">
        <v>42</v>
      </c>
      <c r="C37" s="35" t="str">
        <f>('Jasper Newton Electric'!F14)</f>
        <v>12/19/18 - 01/18/19</v>
      </c>
      <c r="D37" s="30" t="s">
        <v>147</v>
      </c>
      <c r="E37" s="2" t="s">
        <v>142</v>
      </c>
      <c r="F37" s="31">
        <f>('Jasper Newton Electric'!G14)</f>
        <v>103</v>
      </c>
      <c r="G37" s="32" t="s">
        <v>143</v>
      </c>
      <c r="H37" s="33">
        <f>SUM('Jasper Newton Electric'!H14)</f>
        <v>33.49</v>
      </c>
    </row>
    <row r="38" spans="1:8" ht="15">
      <c r="A38" s="28" t="s">
        <v>159</v>
      </c>
      <c r="B38" s="29" t="s">
        <v>16</v>
      </c>
      <c r="C38" s="35" t="str">
        <f>('Jasper Newton Electric'!F15)</f>
        <v>12/5/18-1/4/19</v>
      </c>
      <c r="D38" s="30" t="s">
        <v>163</v>
      </c>
      <c r="E38" s="2" t="s">
        <v>142</v>
      </c>
      <c r="F38" s="31" t="e">
        <f>('Jasper Newton Electric'!#REF!)</f>
        <v>#REF!</v>
      </c>
      <c r="G38" s="32" t="s">
        <v>143</v>
      </c>
      <c r="H38" s="33" t="e">
        <f>SUM('Jasper Newton Electric'!#REF!)</f>
        <v>#REF!</v>
      </c>
    </row>
    <row r="39" spans="1:8" ht="15">
      <c r="A39" s="28" t="s">
        <v>159</v>
      </c>
      <c r="B39" s="29" t="s">
        <v>45</v>
      </c>
      <c r="C39" s="35" t="str">
        <f>('Jasper Newton Electric'!F16)</f>
        <v>12/19/18 - 01/18/19</v>
      </c>
      <c r="D39" s="30" t="s">
        <v>148</v>
      </c>
      <c r="E39" s="2" t="s">
        <v>142</v>
      </c>
      <c r="F39" s="31">
        <f>('Jasper Newton Electric'!G15)</f>
        <v>1122</v>
      </c>
      <c r="G39" s="32" t="s">
        <v>143</v>
      </c>
      <c r="H39" s="33">
        <f>SUM('Jasper Newton Electric'!H15)</f>
        <v>149.63</v>
      </c>
    </row>
    <row r="40" spans="1:8" ht="15">
      <c r="A40" s="28" t="s">
        <v>159</v>
      </c>
      <c r="B40" s="29" t="s">
        <v>13</v>
      </c>
      <c r="C40" s="35" t="str">
        <f>('Jasper Newton Electric'!F17)</f>
        <v>12/5/18-1/4/19</v>
      </c>
      <c r="D40" s="30" t="s">
        <v>160</v>
      </c>
      <c r="E40" s="2" t="s">
        <v>142</v>
      </c>
      <c r="F40" s="31">
        <f>('Jasper Newton Electric'!G17)</f>
        <v>2590</v>
      </c>
      <c r="G40" s="32" t="s">
        <v>143</v>
      </c>
      <c r="H40" s="33">
        <f>SUM('Jasper Newton Electric'!H17)</f>
        <v>316.62</v>
      </c>
    </row>
    <row r="41" spans="1:8" ht="15">
      <c r="A41" s="28" t="s">
        <v>159</v>
      </c>
      <c r="B41" s="29" t="s">
        <v>19</v>
      </c>
      <c r="C41" s="35" t="str">
        <f>('Jasper Newton Electric'!F18)</f>
        <v>12/5/18-1/4/19</v>
      </c>
      <c r="D41" s="30" t="s">
        <v>158</v>
      </c>
      <c r="E41" s="2" t="s">
        <v>142</v>
      </c>
      <c r="F41" s="31">
        <f>('Jasper Newton Electric'!G18)</f>
        <v>4880</v>
      </c>
      <c r="G41" s="32" t="s">
        <v>143</v>
      </c>
      <c r="H41" s="33">
        <f>SUM('Jasper Newton Electric'!H18)</f>
        <v>577.11</v>
      </c>
    </row>
    <row r="42" spans="1:8" ht="15">
      <c r="A42" s="28" t="s">
        <v>159</v>
      </c>
      <c r="B42" s="29" t="s">
        <v>46</v>
      </c>
      <c r="C42" s="35" t="str">
        <f>('Jasper Newton Electric'!F19)</f>
        <v>12/19/18 - 01/18/19</v>
      </c>
      <c r="D42" s="30" t="s">
        <v>98</v>
      </c>
      <c r="E42" s="2" t="s">
        <v>142</v>
      </c>
      <c r="F42" s="31">
        <f>('Jasper Newton Electric'!G19)</f>
        <v>2697</v>
      </c>
      <c r="G42" s="32" t="s">
        <v>143</v>
      </c>
      <c r="H42" s="33">
        <f>SUM('Jasper Newton Electric'!H19)</f>
        <v>322.84</v>
      </c>
    </row>
    <row r="43" spans="1:8" ht="15">
      <c r="A43" s="28" t="s">
        <v>159</v>
      </c>
      <c r="B43" s="29" t="s">
        <v>47</v>
      </c>
      <c r="C43" s="35" t="str">
        <f>('Jasper Newton Electric'!F20)</f>
        <v>12/19/18 - 12/18/19</v>
      </c>
      <c r="D43" s="2" t="s">
        <v>98</v>
      </c>
      <c r="E43" s="2" t="s">
        <v>142</v>
      </c>
      <c r="F43" s="31">
        <f>('Jasper Newton Electric'!G20)</f>
        <v>168</v>
      </c>
      <c r="G43" s="32" t="s">
        <v>143</v>
      </c>
      <c r="H43" s="33">
        <f>SUM('Jasper Newton Electric'!H20)</f>
        <v>51.58</v>
      </c>
    </row>
    <row r="44" spans="1:8" ht="15">
      <c r="A44" s="28" t="s">
        <v>159</v>
      </c>
      <c r="B44" s="29" t="s">
        <v>66</v>
      </c>
      <c r="C44" s="35" t="str">
        <f>('Jasper Newton Electric'!F21)</f>
        <v>12/5/18-1/4/19</v>
      </c>
      <c r="D44" s="2" t="s">
        <v>163</v>
      </c>
      <c r="E44" s="2" t="s">
        <v>142</v>
      </c>
      <c r="F44" s="31">
        <f>('Jasper Newton Electric'!G21)</f>
        <v>229</v>
      </c>
      <c r="G44" s="32" t="s">
        <v>143</v>
      </c>
      <c r="H44" s="33">
        <f>SUM('Jasper Newton Electric'!H21)</f>
        <v>48.05</v>
      </c>
    </row>
    <row r="45" spans="1:8" ht="15">
      <c r="A45" s="28" t="s">
        <v>159</v>
      </c>
      <c r="B45" s="29" t="s">
        <v>80</v>
      </c>
      <c r="C45" s="35" t="str">
        <f>('Jasper Newton Electric'!F22)</f>
        <v>12/05/18 - 01/04/19</v>
      </c>
      <c r="D45" s="2" t="s">
        <v>97</v>
      </c>
      <c r="E45" s="2" t="s">
        <v>142</v>
      </c>
      <c r="F45" s="31">
        <f>('Jasper Newton Electric'!G22)</f>
        <v>837</v>
      </c>
      <c r="G45" s="32" t="s">
        <v>143</v>
      </c>
      <c r="H45" s="33">
        <f>SUM('Jasper Newton Electric'!H22)</f>
        <v>231.66</v>
      </c>
    </row>
    <row r="46" spans="1:8" ht="15">
      <c r="A46" s="28" t="s">
        <v>159</v>
      </c>
      <c r="B46" s="29" t="s">
        <v>92</v>
      </c>
      <c r="C46" s="35" t="str">
        <f>('Jasper Newton Electric'!F23)</f>
        <v>12/5/18-1/4/19</v>
      </c>
      <c r="D46" s="2" t="s">
        <v>164</v>
      </c>
      <c r="E46" s="2" t="s">
        <v>142</v>
      </c>
      <c r="F46" s="31">
        <f>('Jasper Newton Electric'!G23)</f>
        <v>2552</v>
      </c>
      <c r="G46" s="32" t="s">
        <v>143</v>
      </c>
      <c r="H46" s="33">
        <f>SUM('Jasper Newton Electric'!H23)</f>
        <v>387.56</v>
      </c>
    </row>
    <row r="47" spans="1:8" ht="15">
      <c r="A47" s="28" t="s">
        <v>159</v>
      </c>
      <c r="B47" s="29" t="s">
        <v>189</v>
      </c>
      <c r="C47" s="35" t="str">
        <f>'Jasper Newton Electric'!F24</f>
        <v>12/28/18-1/25/19</v>
      </c>
      <c r="D47" s="2" t="str">
        <f>'Jasper Newton Electric'!B24</f>
        <v>jas airport runway lights</v>
      </c>
      <c r="E47" s="2" t="s">
        <v>142</v>
      </c>
      <c r="F47" s="31">
        <f>'Jasper Newton Electric'!G24</f>
        <v>3624</v>
      </c>
      <c r="G47" s="32" t="s">
        <v>143</v>
      </c>
      <c r="H47" s="33">
        <f>'Jasper Newton Electric'!H24</f>
        <v>426.25</v>
      </c>
    </row>
    <row r="48" spans="1:8" ht="15">
      <c r="A48" s="28" t="s">
        <v>159</v>
      </c>
      <c r="B48" s="29" t="s">
        <v>186</v>
      </c>
      <c r="C48" s="35" t="str">
        <f>'Jasper Newton Electric'!F25</f>
        <v>12/19/18 - 01/18/19</v>
      </c>
      <c r="D48" s="2" t="str">
        <f>'Jasper Newton Electric'!B25</f>
        <v>Agg Pad Gate</v>
      </c>
      <c r="E48" s="2" t="s">
        <v>142</v>
      </c>
      <c r="F48" s="31">
        <f>'Jasper Newton Electric'!G25</f>
        <v>14</v>
      </c>
      <c r="G48" s="32" t="s">
        <v>143</v>
      </c>
      <c r="H48" s="33">
        <f>'Jasper Newton Electric'!H25</f>
        <v>23.56</v>
      </c>
    </row>
    <row r="49" spans="1:8" ht="15">
      <c r="A49" s="28" t="s">
        <v>159</v>
      </c>
      <c r="B49" s="29" t="s">
        <v>191</v>
      </c>
      <c r="C49" s="35" t="str">
        <f>'Jasper Newton Electric'!F26</f>
        <v>12/19/18 - 01/18/19</v>
      </c>
      <c r="D49" s="2" t="str">
        <f>'Jasper Newton Electric'!B26</f>
        <v>Gate East </v>
      </c>
      <c r="E49" s="2" t="s">
        <v>142</v>
      </c>
      <c r="F49" s="31">
        <f>'Jasper Newton Electric'!G26</f>
        <v>45</v>
      </c>
      <c r="G49" s="32" t="s">
        <v>143</v>
      </c>
      <c r="H49" s="33">
        <f>'Jasper Newton Electric'!H26</f>
        <v>27.02</v>
      </c>
    </row>
    <row r="50" spans="1:8" ht="15">
      <c r="A50" s="28" t="s">
        <v>165</v>
      </c>
      <c r="B50" s="29">
        <v>154</v>
      </c>
      <c r="C50" s="35" t="str">
        <f>('Misc Electric'!F19)</f>
        <v>1/1/19-1/31/19</v>
      </c>
      <c r="D50" s="2" t="s">
        <v>163</v>
      </c>
      <c r="E50" s="2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">
      <c r="A51" s="28" t="s">
        <v>166</v>
      </c>
      <c r="B51" s="29" t="s">
        <v>29</v>
      </c>
      <c r="C51" s="35" t="str">
        <f>('Misc Electric'!F7)</f>
        <v>12/14/18-1/14/19</v>
      </c>
      <c r="D51" s="2" t="s">
        <v>167</v>
      </c>
      <c r="E51" s="30" t="s">
        <v>142</v>
      </c>
      <c r="F51" s="31">
        <f>('Misc Electric'!G7)</f>
        <v>0</v>
      </c>
      <c r="G51" s="32" t="s">
        <v>143</v>
      </c>
      <c r="H51" s="34">
        <f>SUM('Misc Electric'!H7)</f>
        <v>20.5</v>
      </c>
    </row>
    <row r="52" spans="1:8" ht="15">
      <c r="A52" s="28" t="s">
        <v>168</v>
      </c>
      <c r="B52" s="29">
        <v>97</v>
      </c>
      <c r="C52" s="35" t="str">
        <f>('Misc Electric'!F20)</f>
        <v>12/21/18-1/17/19</v>
      </c>
      <c r="D52" s="2" t="s">
        <v>169</v>
      </c>
      <c r="E52" s="30" t="s">
        <v>144</v>
      </c>
      <c r="F52" s="31">
        <f>('Misc Electric'!G20)</f>
        <v>984</v>
      </c>
      <c r="G52" s="32" t="s">
        <v>126</v>
      </c>
      <c r="H52" s="34">
        <f>SUM('Misc Electric'!H20)</f>
        <v>39.13</v>
      </c>
    </row>
    <row r="53" spans="1:8" ht="15">
      <c r="A53" s="28" t="s">
        <v>168</v>
      </c>
      <c r="B53" s="29">
        <v>1431</v>
      </c>
      <c r="C53" s="35" t="str">
        <f>('Misc Electric'!F21)</f>
        <v>12/19/18-1/18/19</v>
      </c>
      <c r="D53" s="2" t="s">
        <v>170</v>
      </c>
      <c r="E53" s="30" t="s">
        <v>144</v>
      </c>
      <c r="F53" s="31">
        <f>('Misc Electric'!G21)</f>
        <v>47</v>
      </c>
      <c r="G53" s="32" t="s">
        <v>126</v>
      </c>
      <c r="H53" s="34">
        <f>SUM('Misc Electric'!H21)</f>
        <v>35.37</v>
      </c>
    </row>
    <row r="55" spans="6:8" ht="1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177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 t="str">
        <f>('Misc Electric'!I10)</f>
        <v>1/21/19-2/19/19</v>
      </c>
      <c r="D3" s="30" t="s">
        <v>135</v>
      </c>
      <c r="E3" s="2" t="s">
        <v>136</v>
      </c>
      <c r="F3" s="31">
        <f>('Misc Electric'!J10)</f>
        <v>153</v>
      </c>
      <c r="G3" s="32" t="s">
        <v>125</v>
      </c>
      <c r="H3" s="33">
        <f>SUM('Misc Electric'!K10)</f>
        <v>156.19</v>
      </c>
    </row>
    <row r="4" spans="1:8" ht="15">
      <c r="A4" s="28" t="s">
        <v>134</v>
      </c>
      <c r="B4" s="29" t="s">
        <v>137</v>
      </c>
      <c r="C4" s="35" t="str">
        <f>('Misc Electric'!I11)</f>
        <v>1/8/19-2/6/19</v>
      </c>
      <c r="D4" s="30" t="s">
        <v>138</v>
      </c>
      <c r="E4" s="2" t="s">
        <v>136</v>
      </c>
      <c r="F4" s="31">
        <f>('Misc Electric'!J11)</f>
        <v>2334</v>
      </c>
      <c r="G4" s="32" t="s">
        <v>125</v>
      </c>
      <c r="H4" s="33">
        <f>SUM('Misc Electric'!K11)</f>
        <v>1865.7</v>
      </c>
    </row>
    <row r="5" spans="1:8" ht="15">
      <c r="A5" s="28" t="s">
        <v>134</v>
      </c>
      <c r="B5" s="29" t="s">
        <v>139</v>
      </c>
      <c r="C5" s="35" t="str">
        <f>('Misc Electric'!I12)</f>
        <v>1/21/19-2/19/19</v>
      </c>
      <c r="D5" s="30" t="s">
        <v>140</v>
      </c>
      <c r="E5" s="2" t="s">
        <v>136</v>
      </c>
      <c r="F5" s="31">
        <f>('Misc Electric'!J12)</f>
        <v>113</v>
      </c>
      <c r="G5" s="32" t="s">
        <v>125</v>
      </c>
      <c r="H5" s="33">
        <f>SUM('Misc Electric'!K12)</f>
        <v>124.19</v>
      </c>
    </row>
    <row r="6" spans="1:8" ht="15">
      <c r="A6" s="28" t="s">
        <v>7</v>
      </c>
      <c r="B6" s="29" t="s">
        <v>102</v>
      </c>
      <c r="C6" s="35" t="str">
        <f>('City of Jasper'!I14)</f>
        <v>1/18/19-2/20/19</v>
      </c>
      <c r="D6" s="30" t="s">
        <v>141</v>
      </c>
      <c r="E6" s="2" t="s">
        <v>142</v>
      </c>
      <c r="F6" s="31">
        <f>('City of Jasper'!J14)</f>
        <v>376</v>
      </c>
      <c r="G6" s="32" t="s">
        <v>143</v>
      </c>
      <c r="H6" s="33">
        <f>SUM('City of Jasper'!K14)</f>
        <v>128.69</v>
      </c>
    </row>
    <row r="7" spans="1:8" ht="15" hidden="1">
      <c r="A7" s="38" t="s">
        <v>7</v>
      </c>
      <c r="B7" s="37" t="s">
        <v>174</v>
      </c>
      <c r="C7" s="35">
        <f>('City of Jasper'!I17)</f>
        <v>0</v>
      </c>
      <c r="D7" s="41" t="s">
        <v>173</v>
      </c>
      <c r="E7" s="42" t="s">
        <v>142</v>
      </c>
      <c r="F7" s="31">
        <f>SUM('City of Jasper'!J17)</f>
        <v>0</v>
      </c>
      <c r="G7" s="44" t="s">
        <v>143</v>
      </c>
      <c r="H7" s="33">
        <f>SUM('City of Jasper'!K17)</f>
        <v>0</v>
      </c>
    </row>
    <row r="8" spans="1:8" ht="15">
      <c r="A8" s="28" t="s">
        <v>7</v>
      </c>
      <c r="B8" s="29" t="s">
        <v>73</v>
      </c>
      <c r="C8" s="35" t="str">
        <f>('City of Jasper'!I7)</f>
        <v>mult</v>
      </c>
      <c r="D8" s="30" t="s">
        <v>138</v>
      </c>
      <c r="E8" s="2" t="s">
        <v>144</v>
      </c>
      <c r="F8" s="31">
        <f>('City of Jasper'!J7)</f>
        <v>456000</v>
      </c>
      <c r="G8" s="32" t="s">
        <v>126</v>
      </c>
      <c r="H8" s="33">
        <f>SUM('City of Jasper'!K7)</f>
        <v>2418.19</v>
      </c>
    </row>
    <row r="9" spans="1:8" ht="15">
      <c r="A9" s="28" t="s">
        <v>7</v>
      </c>
      <c r="B9" s="29" t="s">
        <v>100</v>
      </c>
      <c r="C9" s="35" t="str">
        <f>('City of Jasper'!I13)</f>
        <v>1/18/19-2/20/19</v>
      </c>
      <c r="D9" s="30" t="s">
        <v>145</v>
      </c>
      <c r="E9" s="2" t="s">
        <v>142</v>
      </c>
      <c r="F9" s="31">
        <f>('City of Jasper'!J13)</f>
        <v>70</v>
      </c>
      <c r="G9" s="32" t="s">
        <v>143</v>
      </c>
      <c r="H9" s="33">
        <f>SUM('City of Jasper'!K13)</f>
        <v>24.04</v>
      </c>
    </row>
    <row r="10" spans="1:8" ht="15">
      <c r="A10" s="28" t="s">
        <v>7</v>
      </c>
      <c r="B10" s="29" t="s">
        <v>95</v>
      </c>
      <c r="C10" s="35" t="str">
        <f>('City of Jasper'!I12)</f>
        <v>1/18/19-2/20/19</v>
      </c>
      <c r="D10" s="30" t="s">
        <v>146</v>
      </c>
      <c r="E10" s="2" t="s">
        <v>142</v>
      </c>
      <c r="F10" s="31">
        <f>('City of Jasper'!J12)</f>
        <v>1133</v>
      </c>
      <c r="G10" s="32" t="s">
        <v>143</v>
      </c>
      <c r="H10" s="33">
        <f>SUM('City of Jasper'!K12)</f>
        <v>0</v>
      </c>
    </row>
    <row r="11" spans="1:8" ht="15">
      <c r="A11" s="28" t="s">
        <v>7</v>
      </c>
      <c r="B11" s="29" t="s">
        <v>72</v>
      </c>
      <c r="C11" s="35" t="str">
        <f>('City of Jasper'!I4)</f>
        <v>1/16/19-2/15/19</v>
      </c>
      <c r="D11" s="30" t="s">
        <v>147</v>
      </c>
      <c r="E11" s="2" t="s">
        <v>144</v>
      </c>
      <c r="F11" s="31">
        <f>('City of Jasper'!J4)</f>
        <v>1150</v>
      </c>
      <c r="G11" s="32" t="s">
        <v>126</v>
      </c>
      <c r="H11" s="33">
        <f>SUM('City of Jasper'!K4)</f>
        <v>87.81</v>
      </c>
    </row>
    <row r="12" spans="1:8" ht="15">
      <c r="A12" s="28" t="s">
        <v>7</v>
      </c>
      <c r="B12" s="29" t="s">
        <v>71</v>
      </c>
      <c r="C12" s="35" t="str">
        <f>('City of Jasper'!I5)</f>
        <v>1/16/19-2/15/19</v>
      </c>
      <c r="D12" s="30" t="s">
        <v>148</v>
      </c>
      <c r="E12" s="2" t="s">
        <v>144</v>
      </c>
      <c r="F12" s="31">
        <f>('City of Jasper'!J5)</f>
        <v>6150</v>
      </c>
      <c r="G12" s="32" t="s">
        <v>126</v>
      </c>
      <c r="H12" s="33">
        <f>SUM('City of Jasper'!K5)</f>
        <v>49.56</v>
      </c>
    </row>
    <row r="13" spans="1:8" ht="15">
      <c r="A13" s="28" t="s">
        <v>7</v>
      </c>
      <c r="B13" s="29" t="s">
        <v>74</v>
      </c>
      <c r="C13" s="35" t="str">
        <f>('City of Jasper'!I6)</f>
        <v>1/18/19-2/20/19</v>
      </c>
      <c r="D13" s="30" t="s">
        <v>149</v>
      </c>
      <c r="E13" s="2" t="s">
        <v>142</v>
      </c>
      <c r="F13" s="31">
        <f>('City of Jasper'!J6)</f>
        <v>937</v>
      </c>
      <c r="G13" s="32" t="s">
        <v>143</v>
      </c>
      <c r="H13" s="33">
        <f>SUM('City of Jasper'!K6)</f>
        <v>157.62</v>
      </c>
    </row>
    <row r="14" spans="1:8" ht="15">
      <c r="A14" s="28" t="s">
        <v>7</v>
      </c>
      <c r="B14" s="29" t="s">
        <v>78</v>
      </c>
      <c r="C14" s="35" t="str">
        <f>('City of Jasper'!I8)</f>
        <v>1/22/19-2/20/19</v>
      </c>
      <c r="D14" s="30" t="s">
        <v>138</v>
      </c>
      <c r="E14" s="2" t="s">
        <v>142</v>
      </c>
      <c r="F14" s="31">
        <f>('City of Jasper'!J8)</f>
        <v>41440</v>
      </c>
      <c r="G14" s="32" t="s">
        <v>143</v>
      </c>
      <c r="H14" s="33">
        <f>SUM('City of Jasper'!K8)</f>
        <v>4929.22</v>
      </c>
    </row>
    <row r="15" spans="1:8" ht="15">
      <c r="A15" s="28" t="s">
        <v>7</v>
      </c>
      <c r="B15" s="29" t="s">
        <v>77</v>
      </c>
      <c r="C15" s="35" t="str">
        <f>('City of Jasper'!I11)</f>
        <v>1/18/19-2/20/19</v>
      </c>
      <c r="D15" s="30" t="s">
        <v>150</v>
      </c>
      <c r="E15" s="2" t="s">
        <v>142</v>
      </c>
      <c r="F15" s="31">
        <f>('City of Jasper'!J11)</f>
        <v>26600</v>
      </c>
      <c r="G15" s="32" t="s">
        <v>143</v>
      </c>
      <c r="H15" s="33">
        <f>SUM('City of Jasper'!K11)</f>
        <v>3284.09</v>
      </c>
    </row>
    <row r="16" spans="1:8" ht="15">
      <c r="A16" s="38" t="s">
        <v>7</v>
      </c>
      <c r="B16" s="49" t="s">
        <v>109</v>
      </c>
      <c r="C16" s="35" t="str">
        <f>('City of Jasper'!I15)</f>
        <v>1/18/19-2/20/19</v>
      </c>
      <c r="D16" s="41" t="s">
        <v>171</v>
      </c>
      <c r="E16" s="42" t="s">
        <v>142</v>
      </c>
      <c r="F16" s="31">
        <f>('City of Jasper'!J15)</f>
        <v>4556</v>
      </c>
      <c r="G16" s="44" t="s">
        <v>143</v>
      </c>
      <c r="H16" s="33">
        <f>SUM('City of Jasper'!K15)</f>
        <v>241.5</v>
      </c>
    </row>
    <row r="17" spans="1:8" ht="15">
      <c r="A17" s="28" t="s">
        <v>7</v>
      </c>
      <c r="B17" s="48" t="s">
        <v>76</v>
      </c>
      <c r="C17" s="35" t="str">
        <f>('City of Jasper'!I12)</f>
        <v>1/18/19-2/20/19</v>
      </c>
      <c r="D17" s="30" t="s">
        <v>151</v>
      </c>
      <c r="E17" s="2" t="s">
        <v>144</v>
      </c>
      <c r="F17" s="31">
        <f>('City of Jasper'!J12)</f>
        <v>1133</v>
      </c>
      <c r="G17" s="32" t="s">
        <v>126</v>
      </c>
      <c r="H17" s="33">
        <f>SUM('City of Jasper'!K12)</f>
        <v>0</v>
      </c>
    </row>
    <row r="18" spans="1:8" ht="15">
      <c r="A18" s="28" t="s">
        <v>7</v>
      </c>
      <c r="B18" s="29" t="s">
        <v>75</v>
      </c>
      <c r="C18" s="35" t="str">
        <f>('City of Jasper'!I13)</f>
        <v>1/18/19-2/20/19</v>
      </c>
      <c r="D18" s="30" t="s">
        <v>151</v>
      </c>
      <c r="E18" s="2" t="s">
        <v>142</v>
      </c>
      <c r="F18" s="31">
        <f>('City of Jasper'!J13)</f>
        <v>70</v>
      </c>
      <c r="G18" s="32" t="s">
        <v>143</v>
      </c>
      <c r="H18" s="33">
        <f>SUM('City of Jasper'!K13)</f>
        <v>24.04</v>
      </c>
    </row>
    <row r="19" spans="1:8" ht="15">
      <c r="A19" s="28" t="s">
        <v>7</v>
      </c>
      <c r="B19" s="29" t="s">
        <v>178</v>
      </c>
      <c r="C19" s="35" t="str">
        <f>'City of Jasper'!I18</f>
        <v>1/18/19-2/20/19</v>
      </c>
      <c r="D19" s="30" t="s">
        <v>194</v>
      </c>
      <c r="E19" s="2" t="s">
        <v>142</v>
      </c>
      <c r="F19" s="31">
        <f>'City of Jasper'!G18</f>
        <v>820</v>
      </c>
      <c r="G19" s="32" t="s">
        <v>143</v>
      </c>
      <c r="H19" s="33">
        <f>'City of Jasper'!K18</f>
        <v>214.45</v>
      </c>
    </row>
    <row r="20" spans="1:8" ht="15">
      <c r="A20" s="28" t="s">
        <v>32</v>
      </c>
      <c r="B20" s="29" t="s">
        <v>108</v>
      </c>
      <c r="C20" s="35">
        <f>('Misc Electric'!I6)</f>
        <v>0</v>
      </c>
      <c r="D20" s="30" t="s">
        <v>152</v>
      </c>
      <c r="E20" s="2" t="s">
        <v>142</v>
      </c>
      <c r="F20" s="31">
        <f>('Misc Electric'!J6)</f>
        <v>0</v>
      </c>
      <c r="G20" s="32" t="s">
        <v>143</v>
      </c>
      <c r="H20" s="33">
        <f>SUM('Misc Electric'!K6)</f>
        <v>0</v>
      </c>
    </row>
    <row r="21" spans="1:8" ht="15">
      <c r="A21" s="28" t="s">
        <v>32</v>
      </c>
      <c r="B21" s="29" t="s">
        <v>90</v>
      </c>
      <c r="C21" s="35" t="str">
        <f>('Misc Electric'!I5)</f>
        <v>1/15/19-2/15/19</v>
      </c>
      <c r="D21" s="30" t="s">
        <v>153</v>
      </c>
      <c r="E21" s="2" t="s">
        <v>142</v>
      </c>
      <c r="F21" s="31">
        <f>('Misc Electric'!J5)</f>
        <v>1557</v>
      </c>
      <c r="G21" s="32" t="s">
        <v>143</v>
      </c>
      <c r="H21" s="33">
        <f>SUM('Misc Electric'!K5)</f>
        <v>217.49</v>
      </c>
    </row>
    <row r="22" spans="1:8" s="39" customFormat="1" ht="15">
      <c r="A22" s="38" t="s">
        <v>32</v>
      </c>
      <c r="B22" s="37" t="s">
        <v>91</v>
      </c>
      <c r="C22" s="40" t="str">
        <f>('Misc Electric'!I15)</f>
        <v>1/15/19-2/13/19</v>
      </c>
      <c r="D22" s="41" t="s">
        <v>153</v>
      </c>
      <c r="E22" s="42" t="s">
        <v>144</v>
      </c>
      <c r="F22" s="43">
        <f>('Misc Electric'!J15)</f>
        <v>360</v>
      </c>
      <c r="G22" s="44" t="s">
        <v>126</v>
      </c>
      <c r="H22" s="45">
        <f>SUM('Misc Electric'!K15)</f>
        <v>106.47</v>
      </c>
    </row>
    <row r="23" spans="1:8" ht="15">
      <c r="A23" s="28" t="s">
        <v>154</v>
      </c>
      <c r="B23" s="29">
        <v>33482103</v>
      </c>
      <c r="C23" s="35" t="str">
        <f>('Misc Electric'!I8)</f>
        <v>1/21/19-2/20/19</v>
      </c>
      <c r="D23" s="30" t="s">
        <v>57</v>
      </c>
      <c r="E23" s="2" t="s">
        <v>142</v>
      </c>
      <c r="F23" s="31">
        <f>('Misc Electric'!J8)</f>
        <v>1836</v>
      </c>
      <c r="G23" s="32" t="s">
        <v>143</v>
      </c>
      <c r="H23" s="33">
        <f>SUM('Misc Electric'!K8)</f>
        <v>203.6</v>
      </c>
    </row>
    <row r="24" spans="1:8" ht="15">
      <c r="A24" s="28" t="s">
        <v>154</v>
      </c>
      <c r="B24" s="29">
        <v>33483901</v>
      </c>
      <c r="C24" s="35" t="str">
        <f>('Misc Electric'!I9)</f>
        <v>1/21/19-2/20/19</v>
      </c>
      <c r="D24" s="30" t="s">
        <v>155</v>
      </c>
      <c r="E24" s="2" t="s">
        <v>142</v>
      </c>
      <c r="F24" s="31">
        <f>('Misc Electric'!J9)</f>
        <v>0</v>
      </c>
      <c r="G24" s="32" t="s">
        <v>143</v>
      </c>
      <c r="H24" s="33">
        <f>SUM('Misc Electric'!K9)</f>
        <v>20</v>
      </c>
    </row>
    <row r="25" spans="1:256" ht="15">
      <c r="A25" s="74" t="s">
        <v>183</v>
      </c>
      <c r="B25" s="75">
        <v>3</v>
      </c>
      <c r="C25" s="2" t="str">
        <f>'Misc Electric'!I14</f>
        <v>1/31/19-2/27/19</v>
      </c>
      <c r="D25" s="29" t="s">
        <v>185</v>
      </c>
      <c r="E25" s="28" t="s">
        <v>144</v>
      </c>
      <c r="F25" s="76">
        <f>'Misc Electric'!J14</f>
        <v>620</v>
      </c>
      <c r="G25" s="28" t="s">
        <v>126</v>
      </c>
      <c r="H25" s="79">
        <f>'Misc Electric'!K14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">
      <c r="A26" s="28" t="s">
        <v>156</v>
      </c>
      <c r="B26" s="29">
        <v>576</v>
      </c>
      <c r="C26" s="35" t="str">
        <f>('Misc Electric'!I17)</f>
        <v>1/28/19-2/26/19</v>
      </c>
      <c r="D26" s="30" t="s">
        <v>157</v>
      </c>
      <c r="E26" s="2" t="s">
        <v>144</v>
      </c>
      <c r="F26" s="31">
        <f>('Misc Electric'!J17)</f>
        <v>2800</v>
      </c>
      <c r="G26" s="32" t="s">
        <v>126</v>
      </c>
      <c r="H26" s="33">
        <f>SUM('Misc Electric'!K17)</f>
        <v>40.2</v>
      </c>
    </row>
    <row r="27" spans="1:8" ht="15">
      <c r="A27" s="28" t="s">
        <v>156</v>
      </c>
      <c r="B27" s="29">
        <v>1098</v>
      </c>
      <c r="C27" s="35" t="str">
        <f>('Misc Electric'!I18)</f>
        <v>1/25/19-2/27/19</v>
      </c>
      <c r="D27" s="30" t="s">
        <v>158</v>
      </c>
      <c r="E27" s="2" t="s">
        <v>144</v>
      </c>
      <c r="F27" s="31">
        <f>('Misc Electric'!J18)</f>
        <v>3400</v>
      </c>
      <c r="G27" s="32" t="s">
        <v>126</v>
      </c>
      <c r="H27" s="33">
        <f>SUM('Misc Electric'!K18)</f>
        <v>42.21</v>
      </c>
    </row>
    <row r="28" spans="1:8" ht="15" hidden="1">
      <c r="A28" s="28" t="s">
        <v>159</v>
      </c>
      <c r="B28" s="29" t="s">
        <v>35</v>
      </c>
      <c r="C28" s="35" t="str">
        <f>('Jasper Newton Electric'!I5)</f>
        <v>disconnected</v>
      </c>
      <c r="D28" s="30" t="s">
        <v>147</v>
      </c>
      <c r="E28" s="2" t="s">
        <v>142</v>
      </c>
      <c r="F28" s="31">
        <f>('Jasper Newton Electric'!J5)</f>
        <v>0</v>
      </c>
      <c r="G28" s="32" t="s">
        <v>143</v>
      </c>
      <c r="H28" s="33">
        <f>SUM('Jasper Newton Electric'!K5)</f>
        <v>0</v>
      </c>
    </row>
    <row r="29" spans="1:8" ht="15">
      <c r="A29" s="28" t="s">
        <v>159</v>
      </c>
      <c r="B29" s="29" t="s">
        <v>36</v>
      </c>
      <c r="C29" s="35" t="str">
        <f>('Jasper Newton Electric'!I6)</f>
        <v>01/18/19-2/18/19</v>
      </c>
      <c r="D29" s="30" t="s">
        <v>147</v>
      </c>
      <c r="E29" s="2" t="s">
        <v>142</v>
      </c>
      <c r="F29" s="31">
        <f>('Jasper Newton Electric'!J6)</f>
        <v>2</v>
      </c>
      <c r="G29" s="32" t="s">
        <v>143</v>
      </c>
      <c r="H29" s="33">
        <f>SUM('Jasper Newton Electric'!K6)</f>
        <v>33.94</v>
      </c>
    </row>
    <row r="30" spans="1:8" ht="15">
      <c r="A30" s="28" t="s">
        <v>159</v>
      </c>
      <c r="B30" s="29" t="s">
        <v>39</v>
      </c>
      <c r="C30" s="35" t="str">
        <f>('Jasper Newton Electric'!I7)</f>
        <v>01/18/19-2/18/19</v>
      </c>
      <c r="D30" s="30" t="s">
        <v>98</v>
      </c>
      <c r="E30" s="2" t="s">
        <v>142</v>
      </c>
      <c r="F30" s="31">
        <f>('Jasper Newton Electric'!J7)</f>
        <v>1445</v>
      </c>
      <c r="G30" s="32" t="s">
        <v>143</v>
      </c>
      <c r="H30" s="33">
        <f>SUM('Jasper Newton Electric'!K7)</f>
        <v>219.37</v>
      </c>
    </row>
    <row r="31" spans="1:8" ht="15">
      <c r="A31" s="28" t="s">
        <v>159</v>
      </c>
      <c r="B31" s="29" t="s">
        <v>40</v>
      </c>
      <c r="C31" s="35" t="str">
        <f>('Jasper Newton Electric'!I8)</f>
        <v>01/18/19-2/18/19</v>
      </c>
      <c r="D31" s="30" t="s">
        <v>160</v>
      </c>
      <c r="E31" s="2" t="s">
        <v>142</v>
      </c>
      <c r="F31" s="31">
        <f>('Jasper Newton Electric'!J8)</f>
        <v>2582</v>
      </c>
      <c r="G31" s="32" t="s">
        <v>143</v>
      </c>
      <c r="H31" s="33">
        <f>SUM('Jasper Newton Electric'!K8)</f>
        <v>347.04</v>
      </c>
    </row>
    <row r="32" spans="1:8" ht="15">
      <c r="A32" s="28" t="s">
        <v>159</v>
      </c>
      <c r="B32" s="29" t="s">
        <v>48</v>
      </c>
      <c r="C32" s="35" t="str">
        <f>('Jasper Newton Electric'!I9)</f>
        <v>01/18/19-2/18/19</v>
      </c>
      <c r="D32" s="30" t="s">
        <v>97</v>
      </c>
      <c r="E32" s="2" t="s">
        <v>142</v>
      </c>
      <c r="F32" s="31">
        <f>('Jasper Newton Electric'!J9)</f>
        <v>5003</v>
      </c>
      <c r="G32" s="32" t="s">
        <v>143</v>
      </c>
      <c r="H32" s="33">
        <f>SUM('Jasper Newton Electric'!K9)</f>
        <v>602.83</v>
      </c>
    </row>
    <row r="33" spans="1:8" ht="15">
      <c r="A33" s="28" t="s">
        <v>159</v>
      </c>
      <c r="B33" s="29" t="s">
        <v>41</v>
      </c>
      <c r="C33" s="35" t="str">
        <f>('Jasper Newton Electric'!I10)</f>
        <v>01/18/19-2/18/19</v>
      </c>
      <c r="D33" s="30" t="s">
        <v>147</v>
      </c>
      <c r="E33" s="2" t="s">
        <v>142</v>
      </c>
      <c r="F33" s="31">
        <f>('Jasper Newton Electric'!J10)</f>
        <v>2006</v>
      </c>
      <c r="G33" s="32" t="s">
        <v>143</v>
      </c>
      <c r="H33" s="33">
        <f>SUM('Jasper Newton Electric'!K10)</f>
        <v>281.52</v>
      </c>
    </row>
    <row r="34" spans="1:8" ht="15">
      <c r="A34" s="28" t="s">
        <v>159</v>
      </c>
      <c r="B34" s="29" t="s">
        <v>9</v>
      </c>
      <c r="C34" s="35" t="str">
        <f>('Jasper Newton Electric'!I11)</f>
        <v>1/11/19-2/11/19</v>
      </c>
      <c r="D34" s="30" t="s">
        <v>161</v>
      </c>
      <c r="E34" s="2" t="s">
        <v>142</v>
      </c>
      <c r="F34" s="31">
        <f>('Jasper Newton Electric'!J11)</f>
        <v>114</v>
      </c>
      <c r="G34" s="32" t="s">
        <v>143</v>
      </c>
      <c r="H34" s="33">
        <f>SUM('Jasper Newton Electric'!K11)</f>
        <v>46.51</v>
      </c>
    </row>
    <row r="35" spans="1:8" ht="15">
      <c r="A35" s="28" t="s">
        <v>159</v>
      </c>
      <c r="B35" s="29" t="s">
        <v>25</v>
      </c>
      <c r="C35" s="35" t="str">
        <f>('Jasper Newton Electric'!I12)</f>
        <v>1/4/19-2/3/19</v>
      </c>
      <c r="D35" s="30" t="s">
        <v>162</v>
      </c>
      <c r="E35" s="2" t="s">
        <v>142</v>
      </c>
      <c r="F35" s="31">
        <f>('Jasper Newton Electric'!J12)</f>
        <v>1727</v>
      </c>
      <c r="G35" s="32" t="s">
        <v>143</v>
      </c>
      <c r="H35" s="33">
        <f>SUM('Jasper Newton Electric'!K12)</f>
        <v>214.64</v>
      </c>
    </row>
    <row r="36" spans="1:8" ht="15">
      <c r="A36" s="28" t="s">
        <v>159</v>
      </c>
      <c r="B36" s="29" t="s">
        <v>23</v>
      </c>
      <c r="C36" s="35" t="str">
        <f>('Jasper Newton Electric'!I13)</f>
        <v>1/28/19-2/25/19</v>
      </c>
      <c r="D36" s="30" t="s">
        <v>162</v>
      </c>
      <c r="E36" s="2" t="s">
        <v>142</v>
      </c>
      <c r="F36" s="31">
        <f>('Jasper Newton Electric'!J13)</f>
        <v>229</v>
      </c>
      <c r="G36" s="32" t="s">
        <v>143</v>
      </c>
      <c r="H36" s="33">
        <f>SUM('Jasper Newton Electric'!K13)</f>
        <v>66.8</v>
      </c>
    </row>
    <row r="37" spans="1:8" ht="15">
      <c r="A37" s="28" t="s">
        <v>159</v>
      </c>
      <c r="B37" s="29" t="s">
        <v>42</v>
      </c>
      <c r="C37" s="35" t="str">
        <f>('Jasper Newton Electric'!I14)</f>
        <v>01/18/19-2/18/19</v>
      </c>
      <c r="D37" s="30" t="s">
        <v>147</v>
      </c>
      <c r="E37" s="2" t="s">
        <v>142</v>
      </c>
      <c r="F37" s="31">
        <f>('Jasper Newton Electric'!J14)</f>
        <v>107</v>
      </c>
      <c r="G37" s="32" t="s">
        <v>143</v>
      </c>
      <c r="H37" s="33">
        <f>SUM('Jasper Newton Electric'!K14)</f>
        <v>34.01</v>
      </c>
    </row>
    <row r="38" spans="1:8" ht="15">
      <c r="A38" s="28" t="s">
        <v>159</v>
      </c>
      <c r="B38" s="29" t="s">
        <v>16</v>
      </c>
      <c r="C38" s="35" t="str">
        <f>('Jasper Newton Electric'!I15)</f>
        <v>1/4/19-2/4/19</v>
      </c>
      <c r="D38" s="30" t="s">
        <v>163</v>
      </c>
      <c r="E38" s="2" t="s">
        <v>142</v>
      </c>
      <c r="F38" s="31">
        <f>('Jasper Newton Electric'!J15)</f>
        <v>1164</v>
      </c>
      <c r="G38" s="32" t="s">
        <v>143</v>
      </c>
      <c r="H38" s="33">
        <f>SUM('Jasper Newton Electric'!K15)</f>
        <v>151.84</v>
      </c>
    </row>
    <row r="39" spans="1:8" ht="15">
      <c r="A39" s="28" t="s">
        <v>159</v>
      </c>
      <c r="B39" s="29" t="s">
        <v>45</v>
      </c>
      <c r="C39" s="35" t="str">
        <f>('Jasper Newton Electric'!I16)</f>
        <v>01/18/19-2/18/19</v>
      </c>
      <c r="D39" s="30" t="s">
        <v>148</v>
      </c>
      <c r="E39" s="2" t="s">
        <v>142</v>
      </c>
      <c r="F39" s="31">
        <f>('Jasper Newton Electric'!J16)</f>
        <v>3533</v>
      </c>
      <c r="G39" s="32" t="s">
        <v>143</v>
      </c>
      <c r="H39" s="33">
        <f>SUM('Jasper Newton Electric'!K16)</f>
        <v>429.56</v>
      </c>
    </row>
    <row r="40" spans="1:8" ht="15">
      <c r="A40" s="28" t="s">
        <v>159</v>
      </c>
      <c r="B40" s="29" t="s">
        <v>13</v>
      </c>
      <c r="C40" s="35" t="str">
        <f>('Jasper Newton Electric'!I17)</f>
        <v>1/4/19-2/4/19</v>
      </c>
      <c r="D40" s="30" t="s">
        <v>160</v>
      </c>
      <c r="E40" s="2" t="s">
        <v>142</v>
      </c>
      <c r="F40" s="31">
        <f>('Jasper Newton Electric'!J17)</f>
        <v>2643</v>
      </c>
      <c r="G40" s="32" t="s">
        <v>143</v>
      </c>
      <c r="H40" s="33">
        <f>SUM('Jasper Newton Electric'!K17)</f>
        <v>316.83</v>
      </c>
    </row>
    <row r="41" spans="1:8" ht="15">
      <c r="A41" s="28" t="s">
        <v>159</v>
      </c>
      <c r="B41" s="29" t="s">
        <v>19</v>
      </c>
      <c r="C41" s="35" t="str">
        <f>('Jasper Newton Electric'!I18)</f>
        <v>1/4/19-2/4/19</v>
      </c>
      <c r="D41" s="30" t="s">
        <v>158</v>
      </c>
      <c r="E41" s="2" t="s">
        <v>142</v>
      </c>
      <c r="F41" s="31">
        <f>('Jasper Newton Electric'!J18)</f>
        <v>5800</v>
      </c>
      <c r="G41" s="32" t="s">
        <v>143</v>
      </c>
      <c r="H41" s="33">
        <f>SUM('Jasper Newton Electric'!K18)</f>
        <v>668.98</v>
      </c>
    </row>
    <row r="42" spans="1:8" ht="15">
      <c r="A42" s="28" t="s">
        <v>159</v>
      </c>
      <c r="B42" s="29" t="s">
        <v>46</v>
      </c>
      <c r="C42" s="35" t="str">
        <f>('Jasper Newton Electric'!I19)</f>
        <v>01/18/19-2/18/19</v>
      </c>
      <c r="D42" s="30" t="s">
        <v>98</v>
      </c>
      <c r="E42" s="2" t="s">
        <v>142</v>
      </c>
      <c r="F42" s="31">
        <f>('Jasper Newton Electric'!J19)</f>
        <v>2566</v>
      </c>
      <c r="G42" s="32" t="s">
        <v>143</v>
      </c>
      <c r="H42" s="33">
        <f>SUM('Jasper Newton Electric'!K19)</f>
        <v>310.11</v>
      </c>
    </row>
    <row r="43" spans="1:8" ht="15">
      <c r="A43" s="28" t="s">
        <v>159</v>
      </c>
      <c r="B43" s="29" t="s">
        <v>47</v>
      </c>
      <c r="C43" s="35" t="str">
        <f>('Jasper Newton Electric'!I20)</f>
        <v>01/18/19-2/18/19</v>
      </c>
      <c r="D43" s="2" t="s">
        <v>98</v>
      </c>
      <c r="E43" s="2" t="s">
        <v>142</v>
      </c>
      <c r="F43" s="31">
        <f>('Jasper Newton Electric'!J20)</f>
        <v>209</v>
      </c>
      <c r="G43" s="32" t="s">
        <v>143</v>
      </c>
      <c r="H43" s="33">
        <f>SUM('Jasper Newton Electric'!K20)</f>
        <v>56.34</v>
      </c>
    </row>
    <row r="44" spans="1:8" ht="15">
      <c r="A44" s="28" t="s">
        <v>159</v>
      </c>
      <c r="B44" s="29" t="s">
        <v>66</v>
      </c>
      <c r="C44" s="35" t="str">
        <f>('Jasper Newton Electric'!I21)</f>
        <v>1/4/19-2/4/19</v>
      </c>
      <c r="D44" s="2" t="s">
        <v>163</v>
      </c>
      <c r="E44" s="2" t="s">
        <v>142</v>
      </c>
      <c r="F44" s="31">
        <f>('Jasper Newton Electric'!J21)</f>
        <v>367</v>
      </c>
      <c r="G44" s="32" t="s">
        <v>143</v>
      </c>
      <c r="H44" s="33">
        <f>SUM('Jasper Newton Electric'!K21)</f>
        <v>62.94</v>
      </c>
    </row>
    <row r="45" spans="1:8" ht="15">
      <c r="A45" s="28" t="s">
        <v>159</v>
      </c>
      <c r="B45" s="29" t="s">
        <v>80</v>
      </c>
      <c r="C45" s="35" t="str">
        <f>('Jasper Newton Electric'!I22)</f>
        <v>1/4/19-2/4/19</v>
      </c>
      <c r="D45" s="2" t="s">
        <v>97</v>
      </c>
      <c r="E45" s="2" t="s">
        <v>142</v>
      </c>
      <c r="F45" s="31">
        <f>('Jasper Newton Electric'!J22)</f>
        <v>854</v>
      </c>
      <c r="G45" s="32" t="s">
        <v>143</v>
      </c>
      <c r="H45" s="33">
        <f>SUM('Jasper Newton Electric'!K22)</f>
        <v>90.28</v>
      </c>
    </row>
    <row r="46" spans="1:8" ht="15">
      <c r="A46" s="28" t="s">
        <v>159</v>
      </c>
      <c r="B46" s="29" t="s">
        <v>92</v>
      </c>
      <c r="C46" s="35" t="str">
        <f>('Jasper Newton Electric'!I23)</f>
        <v>1/4/19-2/4/19</v>
      </c>
      <c r="D46" s="2" t="s">
        <v>164</v>
      </c>
      <c r="E46" s="2" t="s">
        <v>142</v>
      </c>
      <c r="F46" s="31">
        <f>('Jasper Newton Electric'!J23)</f>
        <v>3256</v>
      </c>
      <c r="G46" s="32" t="s">
        <v>143</v>
      </c>
      <c r="H46" s="33">
        <f>SUM('Jasper Newton Electric'!K23)</f>
        <v>459.02</v>
      </c>
    </row>
    <row r="47" spans="1:8" ht="15">
      <c r="A47" s="28" t="s">
        <v>159</v>
      </c>
      <c r="B47" s="29" t="s">
        <v>189</v>
      </c>
      <c r="C47" s="35" t="str">
        <f>'Jasper Newton Electric'!F24</f>
        <v>12/28/18-1/25/19</v>
      </c>
      <c r="D47" s="2" t="str">
        <f>'Jasper Newton Electric'!B24</f>
        <v>jas airport runway lights</v>
      </c>
      <c r="E47" s="2" t="s">
        <v>142</v>
      </c>
      <c r="F47" s="31">
        <f>'Jasper Newton Electric'!G24</f>
        <v>3624</v>
      </c>
      <c r="G47" s="32" t="s">
        <v>143</v>
      </c>
      <c r="H47" s="33">
        <f>'Jasper Newton Electric'!H24</f>
        <v>426.25</v>
      </c>
    </row>
    <row r="48" spans="1:8" ht="15">
      <c r="A48" s="28" t="s">
        <v>159</v>
      </c>
      <c r="B48" s="29" t="s">
        <v>186</v>
      </c>
      <c r="C48" s="35" t="str">
        <f>'Jasper Newton Electric'!F25</f>
        <v>12/19/18 - 01/18/19</v>
      </c>
      <c r="D48" s="2" t="str">
        <f>'Jasper Newton Electric'!B25</f>
        <v>Agg Pad Gate</v>
      </c>
      <c r="E48" s="2" t="s">
        <v>142</v>
      </c>
      <c r="F48" s="31">
        <f>'Jasper Newton Electric'!G25</f>
        <v>14</v>
      </c>
      <c r="G48" s="32" t="s">
        <v>143</v>
      </c>
      <c r="H48" s="33">
        <f>'Jasper Newton Electric'!H25</f>
        <v>23.56</v>
      </c>
    </row>
    <row r="49" spans="1:8" ht="15">
      <c r="A49" s="28" t="s">
        <v>159</v>
      </c>
      <c r="B49" s="29" t="s">
        <v>191</v>
      </c>
      <c r="C49" s="35" t="str">
        <f>'Jasper Newton Electric'!F26</f>
        <v>12/19/18 - 01/18/19</v>
      </c>
      <c r="D49" s="2" t="str">
        <f>'Jasper Newton Electric'!B26</f>
        <v>Gate East </v>
      </c>
      <c r="E49" s="2" t="s">
        <v>142</v>
      </c>
      <c r="F49" s="31">
        <f>'Jasper Newton Electric'!G26</f>
        <v>45</v>
      </c>
      <c r="G49" s="32" t="s">
        <v>143</v>
      </c>
      <c r="H49" s="33">
        <f>'Jasper Newton Electric'!H26</f>
        <v>27.02</v>
      </c>
    </row>
    <row r="50" spans="1:8" ht="15">
      <c r="A50" s="28" t="s">
        <v>165</v>
      </c>
      <c r="B50" s="29">
        <v>154</v>
      </c>
      <c r="C50" s="35" t="str">
        <f>('Misc Electric'!F19)</f>
        <v>1/1/19-1/31/19</v>
      </c>
      <c r="D50" s="2" t="s">
        <v>163</v>
      </c>
      <c r="E50" s="2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">
      <c r="A51" s="28" t="s">
        <v>166</v>
      </c>
      <c r="B51" s="29" t="s">
        <v>29</v>
      </c>
      <c r="C51" s="35" t="str">
        <f>('Misc Electric'!F7)</f>
        <v>12/14/18-1/14/19</v>
      </c>
      <c r="D51" s="2" t="s">
        <v>167</v>
      </c>
      <c r="E51" s="30" t="s">
        <v>142</v>
      </c>
      <c r="F51" s="31">
        <f>('Misc Electric'!G7)</f>
        <v>0</v>
      </c>
      <c r="G51" s="32" t="s">
        <v>143</v>
      </c>
      <c r="H51" s="34">
        <f>SUM('Misc Electric'!H7)</f>
        <v>20.5</v>
      </c>
    </row>
    <row r="52" spans="1:8" ht="15">
      <c r="A52" s="28" t="s">
        <v>168</v>
      </c>
      <c r="B52" s="29">
        <v>97</v>
      </c>
      <c r="C52" s="35" t="str">
        <f>('Misc Electric'!F20)</f>
        <v>12/21/18-1/17/19</v>
      </c>
      <c r="D52" s="2" t="s">
        <v>169</v>
      </c>
      <c r="E52" s="30" t="s">
        <v>144</v>
      </c>
      <c r="F52" s="31">
        <f>('Misc Electric'!G20)</f>
        <v>984</v>
      </c>
      <c r="G52" s="32" t="s">
        <v>126</v>
      </c>
      <c r="H52" s="34">
        <f>SUM('Misc Electric'!H20)</f>
        <v>39.13</v>
      </c>
    </row>
    <row r="53" spans="1:8" ht="14.25" customHeight="1">
      <c r="A53" s="28" t="s">
        <v>168</v>
      </c>
      <c r="B53" s="29">
        <v>1431</v>
      </c>
      <c r="C53" s="35" t="str">
        <f>('Misc Electric'!F21)</f>
        <v>12/19/18-1/18/19</v>
      </c>
      <c r="D53" s="2" t="s">
        <v>170</v>
      </c>
      <c r="E53" s="30" t="s">
        <v>144</v>
      </c>
      <c r="F53" s="31">
        <f>('Misc Electric'!G21)</f>
        <v>47</v>
      </c>
      <c r="G53" s="32" t="s">
        <v>126</v>
      </c>
      <c r="H53" s="34">
        <f>SUM('Misc Electric'!H21)</f>
        <v>35.37</v>
      </c>
    </row>
    <row r="55" spans="6:8" ht="1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Electric'!L10)</f>
        <v>0</v>
      </c>
      <c r="D3" s="2" t="s">
        <v>135</v>
      </c>
      <c r="E3" s="2" t="s">
        <v>136</v>
      </c>
      <c r="F3" s="84">
        <f>('Misc Electric'!M10)</f>
        <v>0</v>
      </c>
      <c r="G3" s="85" t="s">
        <v>125</v>
      </c>
      <c r="H3" s="34">
        <f>SUM('Misc Electric'!N10)</f>
        <v>0</v>
      </c>
    </row>
    <row r="4" spans="1:8" ht="15">
      <c r="A4" s="28" t="s">
        <v>134</v>
      </c>
      <c r="B4" s="29" t="s">
        <v>137</v>
      </c>
      <c r="C4" s="35">
        <f>('Misc Electric'!L11)</f>
        <v>0</v>
      </c>
      <c r="D4" s="2" t="s">
        <v>138</v>
      </c>
      <c r="E4" s="2" t="s">
        <v>136</v>
      </c>
      <c r="F4" s="84">
        <f>('Misc Electric'!M11)</f>
        <v>0</v>
      </c>
      <c r="G4" s="85" t="s">
        <v>125</v>
      </c>
      <c r="H4" s="34">
        <f>SUM('Misc Electric'!N11)</f>
        <v>0</v>
      </c>
    </row>
    <row r="5" spans="1:8" ht="15">
      <c r="A5" s="28" t="s">
        <v>134</v>
      </c>
      <c r="B5" s="29" t="s">
        <v>139</v>
      </c>
      <c r="C5" s="35">
        <f>('Misc Electric'!L12)</f>
        <v>0</v>
      </c>
      <c r="D5" s="2" t="s">
        <v>140</v>
      </c>
      <c r="E5" s="2" t="s">
        <v>136</v>
      </c>
      <c r="F5" s="84">
        <f>('Misc Electric'!M12)</f>
        <v>0</v>
      </c>
      <c r="G5" s="85" t="s">
        <v>125</v>
      </c>
      <c r="H5" s="34">
        <f>SUM('Misc Electric'!N12)</f>
        <v>0</v>
      </c>
    </row>
    <row r="6" spans="1:8" ht="15">
      <c r="A6" s="28" t="s">
        <v>7</v>
      </c>
      <c r="B6" s="29" t="s">
        <v>102</v>
      </c>
      <c r="C6" s="35">
        <f>('City of Jasper'!L14)</f>
        <v>0</v>
      </c>
      <c r="D6" s="2" t="s">
        <v>141</v>
      </c>
      <c r="E6" s="2" t="s">
        <v>142</v>
      </c>
      <c r="F6" s="84">
        <f>('City of Jasper'!M14)</f>
        <v>0</v>
      </c>
      <c r="G6" s="85" t="s">
        <v>143</v>
      </c>
      <c r="H6" s="34">
        <f>SUM('City of Jasper'!N14)</f>
        <v>0</v>
      </c>
    </row>
    <row r="7" spans="1:8" ht="15" hidden="1">
      <c r="A7" s="38" t="s">
        <v>7</v>
      </c>
      <c r="B7" s="37" t="s">
        <v>174</v>
      </c>
      <c r="C7" s="35">
        <f>('City of Jasper'!L17)</f>
        <v>0</v>
      </c>
      <c r="D7" s="42" t="s">
        <v>173</v>
      </c>
      <c r="E7" s="42" t="s">
        <v>142</v>
      </c>
      <c r="F7" s="84">
        <f>SUM('City of Jasper'!M17)</f>
        <v>0</v>
      </c>
      <c r="G7" s="86" t="s">
        <v>143</v>
      </c>
      <c r="H7" s="34">
        <f>SUM('City of Jasper'!N17)</f>
        <v>0</v>
      </c>
    </row>
    <row r="8" spans="1:8" ht="15">
      <c r="A8" s="28" t="s">
        <v>7</v>
      </c>
      <c r="B8" s="29" t="s">
        <v>73</v>
      </c>
      <c r="C8" s="35">
        <f>('City of Jasper'!L7)</f>
        <v>0</v>
      </c>
      <c r="D8" s="2" t="s">
        <v>138</v>
      </c>
      <c r="E8" s="2" t="s">
        <v>144</v>
      </c>
      <c r="F8" s="84">
        <f>('City of Jasper'!M7)</f>
        <v>0</v>
      </c>
      <c r="G8" s="85" t="s">
        <v>126</v>
      </c>
      <c r="H8" s="34">
        <f>SUM('City of Jasper'!N7)</f>
        <v>0</v>
      </c>
    </row>
    <row r="9" spans="1:8" ht="15">
      <c r="A9" s="28" t="s">
        <v>7</v>
      </c>
      <c r="B9" s="29" t="s">
        <v>100</v>
      </c>
      <c r="C9" s="35">
        <f>('City of Jasper'!L13)</f>
        <v>0</v>
      </c>
      <c r="D9" s="2" t="s">
        <v>145</v>
      </c>
      <c r="E9" s="2" t="s">
        <v>142</v>
      </c>
      <c r="F9" s="84">
        <f>('City of Jasper'!M13)</f>
        <v>0</v>
      </c>
      <c r="G9" s="85" t="s">
        <v>143</v>
      </c>
      <c r="H9" s="34">
        <f>SUM('City of Jasper'!N13)</f>
        <v>0</v>
      </c>
    </row>
    <row r="10" spans="1:8" ht="15">
      <c r="A10" s="28" t="s">
        <v>7</v>
      </c>
      <c r="B10" s="29" t="s">
        <v>95</v>
      </c>
      <c r="C10" s="35">
        <f>('City of Jasper'!L12)</f>
        <v>0</v>
      </c>
      <c r="D10" s="2" t="s">
        <v>146</v>
      </c>
      <c r="E10" s="2" t="s">
        <v>142</v>
      </c>
      <c r="F10" s="84">
        <f>('City of Jasper'!M12)</f>
        <v>0</v>
      </c>
      <c r="G10" s="85" t="s">
        <v>143</v>
      </c>
      <c r="H10" s="34">
        <f>SUM('City of Jasper'!N12)</f>
        <v>0</v>
      </c>
    </row>
    <row r="11" spans="1:8" ht="15">
      <c r="A11" s="28" t="s">
        <v>7</v>
      </c>
      <c r="B11" s="29" t="s">
        <v>72</v>
      </c>
      <c r="C11" s="35">
        <f>('City of Jasper'!L4)</f>
        <v>0</v>
      </c>
      <c r="D11" s="2" t="s">
        <v>147</v>
      </c>
      <c r="E11" s="2" t="s">
        <v>144</v>
      </c>
      <c r="F11" s="84">
        <f>('City of Jasper'!M4)</f>
        <v>0</v>
      </c>
      <c r="G11" s="85" t="s">
        <v>126</v>
      </c>
      <c r="H11" s="34">
        <f>SUM('City of Jasper'!N4)</f>
        <v>0</v>
      </c>
    </row>
    <row r="12" spans="1:8" ht="15">
      <c r="A12" s="28" t="s">
        <v>7</v>
      </c>
      <c r="B12" s="29" t="s">
        <v>71</v>
      </c>
      <c r="C12" s="35">
        <f>('City of Jasper'!L5)</f>
        <v>0</v>
      </c>
      <c r="D12" s="2" t="s">
        <v>148</v>
      </c>
      <c r="E12" s="2" t="s">
        <v>144</v>
      </c>
      <c r="F12" s="84">
        <f>('City of Jasper'!M5)</f>
        <v>0</v>
      </c>
      <c r="G12" s="85" t="s">
        <v>126</v>
      </c>
      <c r="H12" s="34">
        <f>SUM('City of Jasper'!N5)</f>
        <v>0</v>
      </c>
    </row>
    <row r="13" spans="1:8" ht="15">
      <c r="A13" s="28" t="s">
        <v>7</v>
      </c>
      <c r="B13" s="29" t="s">
        <v>74</v>
      </c>
      <c r="C13" s="35">
        <f>('City of Jasper'!L6)</f>
        <v>0</v>
      </c>
      <c r="D13" s="2" t="s">
        <v>149</v>
      </c>
      <c r="E13" s="2" t="s">
        <v>142</v>
      </c>
      <c r="F13" s="84">
        <f>('City of Jasper'!M6)</f>
        <v>0</v>
      </c>
      <c r="G13" s="85" t="s">
        <v>143</v>
      </c>
      <c r="H13" s="34">
        <f>SUM('City of Jasper'!N6)</f>
        <v>0</v>
      </c>
    </row>
    <row r="14" spans="1:8" ht="15">
      <c r="A14" s="28" t="s">
        <v>7</v>
      </c>
      <c r="B14" s="29" t="s">
        <v>78</v>
      </c>
      <c r="C14" s="35">
        <f>('City of Jasper'!L8)</f>
        <v>0</v>
      </c>
      <c r="D14" s="2" t="s">
        <v>138</v>
      </c>
      <c r="E14" s="2" t="s">
        <v>142</v>
      </c>
      <c r="F14" s="84">
        <f>('City of Jasper'!M8)</f>
        <v>0</v>
      </c>
      <c r="G14" s="85" t="s">
        <v>143</v>
      </c>
      <c r="H14" s="34">
        <f>SUM('City of Jasper'!N8)</f>
        <v>0</v>
      </c>
    </row>
    <row r="15" spans="1:8" ht="15">
      <c r="A15" s="28" t="s">
        <v>7</v>
      </c>
      <c r="B15" s="29" t="s">
        <v>77</v>
      </c>
      <c r="C15" s="35">
        <f>('City of Jasper'!L11)</f>
        <v>0</v>
      </c>
      <c r="D15" s="2" t="s">
        <v>150</v>
      </c>
      <c r="E15" s="2" t="s">
        <v>142</v>
      </c>
      <c r="F15" s="84">
        <f>('City of Jasper'!M11)</f>
        <v>0</v>
      </c>
      <c r="G15" s="85" t="s">
        <v>143</v>
      </c>
      <c r="H15" s="34">
        <f>SUM('City of Jasper'!N11)</f>
        <v>0</v>
      </c>
    </row>
    <row r="16" spans="1:8" ht="15">
      <c r="A16" s="38" t="s">
        <v>7</v>
      </c>
      <c r="B16" s="49" t="s">
        <v>109</v>
      </c>
      <c r="C16" s="35">
        <f>('City of Jasper'!L15)</f>
        <v>0</v>
      </c>
      <c r="D16" s="42" t="s">
        <v>171</v>
      </c>
      <c r="E16" s="42" t="s">
        <v>142</v>
      </c>
      <c r="F16" s="84">
        <f>('City of Jasper'!M15)</f>
        <v>0</v>
      </c>
      <c r="G16" s="86" t="s">
        <v>143</v>
      </c>
      <c r="H16" s="34">
        <f>SUM('City of Jasper'!N15)</f>
        <v>0</v>
      </c>
    </row>
    <row r="17" spans="1:8" ht="15">
      <c r="A17" s="28" t="s">
        <v>7</v>
      </c>
      <c r="B17" s="29" t="s">
        <v>76</v>
      </c>
      <c r="C17" s="35">
        <f>('City of Jasper'!L12)</f>
        <v>0</v>
      </c>
      <c r="D17" s="2" t="s">
        <v>151</v>
      </c>
      <c r="E17" s="2" t="s">
        <v>144</v>
      </c>
      <c r="F17" s="84">
        <f>('City of Jasper'!M12)</f>
        <v>0</v>
      </c>
      <c r="G17" s="85" t="s">
        <v>126</v>
      </c>
      <c r="H17" s="34">
        <f>SUM('City of Jasper'!N12)</f>
        <v>0</v>
      </c>
    </row>
    <row r="18" spans="1:8" ht="15">
      <c r="A18" s="28" t="s">
        <v>7</v>
      </c>
      <c r="B18" s="29" t="s">
        <v>75</v>
      </c>
      <c r="C18" s="35">
        <f>('City of Jasper'!L13)</f>
        <v>0</v>
      </c>
      <c r="D18" s="2" t="s">
        <v>151</v>
      </c>
      <c r="E18" s="2" t="s">
        <v>142</v>
      </c>
      <c r="F18" s="84">
        <f>('City of Jasper'!M13)</f>
        <v>0</v>
      </c>
      <c r="G18" s="85" t="s">
        <v>143</v>
      </c>
      <c r="H18" s="34">
        <f>SUM('City of Jasper'!N13)</f>
        <v>0</v>
      </c>
    </row>
    <row r="19" spans="1:8" ht="15">
      <c r="A19" s="28" t="s">
        <v>32</v>
      </c>
      <c r="B19" s="29" t="s">
        <v>108</v>
      </c>
      <c r="C19" s="35">
        <f>('Misc Electric'!L6)</f>
        <v>0</v>
      </c>
      <c r="D19" s="2" t="s">
        <v>152</v>
      </c>
      <c r="E19" s="2" t="s">
        <v>142</v>
      </c>
      <c r="F19" s="84">
        <f>('Misc Electric'!M6)</f>
        <v>0</v>
      </c>
      <c r="G19" s="85" t="s">
        <v>143</v>
      </c>
      <c r="H19" s="34">
        <f>SUM('Misc Electric'!N6)</f>
        <v>0</v>
      </c>
    </row>
    <row r="20" spans="1:8" ht="15">
      <c r="A20" s="28" t="s">
        <v>32</v>
      </c>
      <c r="B20" s="29" t="s">
        <v>90</v>
      </c>
      <c r="C20" s="35">
        <f>('Misc Electric'!L5)</f>
        <v>0</v>
      </c>
      <c r="D20" s="2" t="s">
        <v>153</v>
      </c>
      <c r="E20" s="2" t="s">
        <v>142</v>
      </c>
      <c r="F20" s="84">
        <f>('Misc Electric'!M5)</f>
        <v>0</v>
      </c>
      <c r="G20" s="85" t="s">
        <v>143</v>
      </c>
      <c r="H20" s="34">
        <f>SUM('Misc Electric'!N5)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Electric'!L15)</f>
        <v>0</v>
      </c>
      <c r="D21" s="42" t="s">
        <v>153</v>
      </c>
      <c r="E21" s="42" t="s">
        <v>144</v>
      </c>
      <c r="F21" s="87">
        <f>('Misc Electric'!M15)</f>
        <v>0</v>
      </c>
      <c r="G21" s="86" t="s">
        <v>126</v>
      </c>
      <c r="H21" s="88">
        <f>SUM('Misc Electric'!N15)</f>
        <v>0</v>
      </c>
    </row>
    <row r="22" spans="1:8" ht="15">
      <c r="A22" s="28" t="s">
        <v>154</v>
      </c>
      <c r="B22" s="29">
        <v>33482103</v>
      </c>
      <c r="C22" s="35">
        <f>('Misc Electric'!L8)</f>
        <v>0</v>
      </c>
      <c r="D22" s="2" t="s">
        <v>57</v>
      </c>
      <c r="E22" s="2" t="s">
        <v>142</v>
      </c>
      <c r="F22" s="84">
        <f>('Misc Electric'!M8)</f>
        <v>0</v>
      </c>
      <c r="G22" s="85" t="s">
        <v>143</v>
      </c>
      <c r="H22" s="34">
        <f>SUM('Misc Electric'!N8)</f>
        <v>0</v>
      </c>
    </row>
    <row r="23" spans="1:8" ht="15">
      <c r="A23" s="28" t="s">
        <v>154</v>
      </c>
      <c r="B23" s="29">
        <v>33483901</v>
      </c>
      <c r="C23" s="35">
        <f>('Misc Electric'!L9)</f>
        <v>0</v>
      </c>
      <c r="D23" s="2" t="s">
        <v>155</v>
      </c>
      <c r="E23" s="2" t="s">
        <v>142</v>
      </c>
      <c r="F23" s="84">
        <f>('Misc Electric'!M9)</f>
        <v>0</v>
      </c>
      <c r="G23" s="85" t="s">
        <v>143</v>
      </c>
      <c r="H23" s="34">
        <f>SUM('Misc Electric'!N9)</f>
        <v>0</v>
      </c>
    </row>
    <row r="24" spans="1:8" ht="15">
      <c r="A24" s="28" t="s">
        <v>156</v>
      </c>
      <c r="B24" s="29">
        <v>576</v>
      </c>
      <c r="C24" s="35">
        <f>('Misc Electric'!L17)</f>
        <v>0</v>
      </c>
      <c r="D24" s="2" t="s">
        <v>157</v>
      </c>
      <c r="E24" s="2" t="s">
        <v>144</v>
      </c>
      <c r="F24" s="84">
        <f>('Misc Electric'!M17)</f>
        <v>0</v>
      </c>
      <c r="G24" s="85" t="s">
        <v>126</v>
      </c>
      <c r="H24" s="34">
        <f>SUM('Misc Electric'!N17)</f>
        <v>0</v>
      </c>
    </row>
    <row r="25" spans="1:8" ht="15">
      <c r="A25" s="28" t="s">
        <v>156</v>
      </c>
      <c r="B25" s="29">
        <v>1098</v>
      </c>
      <c r="C25" s="35">
        <f>('Misc Electric'!L18)</f>
        <v>0</v>
      </c>
      <c r="D25" s="2" t="s">
        <v>158</v>
      </c>
      <c r="E25" s="2" t="s">
        <v>144</v>
      </c>
      <c r="F25" s="84">
        <f>('Misc Electric'!M18)</f>
        <v>0</v>
      </c>
      <c r="G25" s="85" t="s">
        <v>126</v>
      </c>
      <c r="H25" s="34">
        <f>SUM('Misc Electric'!N18)</f>
        <v>0</v>
      </c>
    </row>
    <row r="26" spans="1:8" ht="15" hidden="1">
      <c r="A26" s="28" t="s">
        <v>159</v>
      </c>
      <c r="B26" s="29" t="s">
        <v>35</v>
      </c>
      <c r="C26" s="35" t="str">
        <f>('Jasper Newton Electric'!L5)</f>
        <v>disconnected</v>
      </c>
      <c r="D26" s="2" t="s">
        <v>147</v>
      </c>
      <c r="E26" s="2" t="s">
        <v>142</v>
      </c>
      <c r="F26" s="84">
        <f>('Jasper Newton Electric'!M5)</f>
        <v>0</v>
      </c>
      <c r="G26" s="85" t="s">
        <v>143</v>
      </c>
      <c r="H26" s="34">
        <f>SUM('Jasper Newton Electric'!N5)</f>
        <v>0</v>
      </c>
    </row>
    <row r="27" spans="1:8" ht="15">
      <c r="A27" s="28" t="s">
        <v>159</v>
      </c>
      <c r="B27" s="29" t="s">
        <v>36</v>
      </c>
      <c r="C27" s="35">
        <f>('Jasper Newton Electric'!L6)</f>
        <v>0</v>
      </c>
      <c r="D27" s="2" t="s">
        <v>147</v>
      </c>
      <c r="E27" s="2" t="s">
        <v>142</v>
      </c>
      <c r="F27" s="84">
        <f>('Jasper Newton Electric'!M6)</f>
        <v>0</v>
      </c>
      <c r="G27" s="85" t="s">
        <v>143</v>
      </c>
      <c r="H27" s="34">
        <f>SUM('Jasper Newton Electric'!N6)</f>
        <v>0</v>
      </c>
    </row>
    <row r="28" spans="1:8" ht="15">
      <c r="A28" s="28" t="s">
        <v>159</v>
      </c>
      <c r="B28" s="29" t="s">
        <v>39</v>
      </c>
      <c r="C28" s="35">
        <f>('Jasper Newton Electric'!L7)</f>
        <v>0</v>
      </c>
      <c r="D28" s="2" t="s">
        <v>98</v>
      </c>
      <c r="E28" s="2" t="s">
        <v>142</v>
      </c>
      <c r="F28" s="84">
        <f>('Jasper Newton Electric'!M7)</f>
        <v>0</v>
      </c>
      <c r="G28" s="85" t="s">
        <v>143</v>
      </c>
      <c r="H28" s="34">
        <f>SUM('Jasper Newton Electric'!N7)</f>
        <v>0</v>
      </c>
    </row>
    <row r="29" spans="1:8" ht="15">
      <c r="A29" s="28" t="s">
        <v>159</v>
      </c>
      <c r="B29" s="29" t="s">
        <v>40</v>
      </c>
      <c r="C29" s="35">
        <f>('Jasper Newton Electric'!L8)</f>
        <v>0</v>
      </c>
      <c r="D29" s="2" t="s">
        <v>160</v>
      </c>
      <c r="E29" s="2" t="s">
        <v>142</v>
      </c>
      <c r="F29" s="84">
        <f>('Jasper Newton Electric'!M8)</f>
        <v>0</v>
      </c>
      <c r="G29" s="85" t="s">
        <v>143</v>
      </c>
      <c r="H29" s="34">
        <f>SUM('Jasper Newton Electric'!N8)</f>
        <v>0</v>
      </c>
    </row>
    <row r="30" spans="1:8" ht="15">
      <c r="A30" s="28" t="s">
        <v>159</v>
      </c>
      <c r="B30" s="29" t="s">
        <v>48</v>
      </c>
      <c r="C30" s="35">
        <f>('Jasper Newton Electric'!L9)</f>
        <v>0</v>
      </c>
      <c r="D30" s="2" t="s">
        <v>97</v>
      </c>
      <c r="E30" s="2" t="s">
        <v>142</v>
      </c>
      <c r="F30" s="84">
        <f>('Jasper Newton Electric'!M9)</f>
        <v>0</v>
      </c>
      <c r="G30" s="85" t="s">
        <v>143</v>
      </c>
      <c r="H30" s="34">
        <f>SUM('Jasper Newton Electric'!N9)</f>
        <v>0</v>
      </c>
    </row>
    <row r="31" spans="1:8" ht="15">
      <c r="A31" s="28" t="s">
        <v>159</v>
      </c>
      <c r="B31" s="29" t="s">
        <v>41</v>
      </c>
      <c r="C31" s="35">
        <f>('Jasper Newton Electric'!L10)</f>
        <v>0</v>
      </c>
      <c r="D31" s="2" t="s">
        <v>147</v>
      </c>
      <c r="E31" s="2" t="s">
        <v>142</v>
      </c>
      <c r="F31" s="84">
        <f>('Jasper Newton Electric'!M10)</f>
        <v>0</v>
      </c>
      <c r="G31" s="85" t="s">
        <v>143</v>
      </c>
      <c r="H31" s="34">
        <f>SUM('Jasper Newton Electric'!N10)</f>
        <v>0</v>
      </c>
    </row>
    <row r="32" spans="1:8" ht="15">
      <c r="A32" s="28" t="s">
        <v>159</v>
      </c>
      <c r="B32" s="29" t="s">
        <v>9</v>
      </c>
      <c r="C32" s="35">
        <f>('Jasper Newton Electric'!L11)</f>
        <v>0</v>
      </c>
      <c r="D32" s="2" t="s">
        <v>161</v>
      </c>
      <c r="E32" s="2" t="s">
        <v>142</v>
      </c>
      <c r="F32" s="84">
        <f>('Jasper Newton Electric'!M11)</f>
        <v>0</v>
      </c>
      <c r="G32" s="85" t="s">
        <v>143</v>
      </c>
      <c r="H32" s="34">
        <f>SUM('Jasper Newton Electric'!N11)</f>
        <v>0</v>
      </c>
    </row>
    <row r="33" spans="1:8" ht="15">
      <c r="A33" s="28" t="s">
        <v>159</v>
      </c>
      <c r="B33" s="29" t="s">
        <v>25</v>
      </c>
      <c r="C33" s="35">
        <f>('Jasper Newton Electric'!L12)</f>
        <v>0</v>
      </c>
      <c r="D33" s="2" t="s">
        <v>162</v>
      </c>
      <c r="E33" s="2" t="s">
        <v>142</v>
      </c>
      <c r="F33" s="84">
        <f>('Jasper Newton Electric'!M12)</f>
        <v>0</v>
      </c>
      <c r="G33" s="85" t="s">
        <v>143</v>
      </c>
      <c r="H33" s="34">
        <f>SUM('Jasper Newton Electric'!N12)</f>
        <v>0</v>
      </c>
    </row>
    <row r="34" spans="1:8" ht="15">
      <c r="A34" s="28" t="s">
        <v>159</v>
      </c>
      <c r="B34" s="29" t="s">
        <v>23</v>
      </c>
      <c r="C34" s="35">
        <f>('Jasper Newton Electric'!L13)</f>
        <v>0</v>
      </c>
      <c r="D34" s="2" t="s">
        <v>162</v>
      </c>
      <c r="E34" s="2" t="s">
        <v>142</v>
      </c>
      <c r="F34" s="84">
        <f>('Jasper Newton Electric'!M13)</f>
        <v>0</v>
      </c>
      <c r="G34" s="85" t="s">
        <v>143</v>
      </c>
      <c r="H34" s="34">
        <f>SUM('Jasper Newton Electric'!N13)</f>
        <v>0</v>
      </c>
    </row>
    <row r="35" spans="1:8" ht="15">
      <c r="A35" s="28" t="s">
        <v>159</v>
      </c>
      <c r="B35" s="29" t="s">
        <v>42</v>
      </c>
      <c r="C35" s="35">
        <f>('Jasper Newton Electric'!L14)</f>
        <v>0</v>
      </c>
      <c r="D35" s="2" t="s">
        <v>147</v>
      </c>
      <c r="E35" s="2" t="s">
        <v>142</v>
      </c>
      <c r="F35" s="84">
        <f>('Jasper Newton Electric'!M14)</f>
        <v>0</v>
      </c>
      <c r="G35" s="85" t="s">
        <v>143</v>
      </c>
      <c r="H35" s="34">
        <f>SUM('Jasper Newton Electric'!N14)</f>
        <v>0</v>
      </c>
    </row>
    <row r="36" spans="1:8" ht="15">
      <c r="A36" s="28" t="s">
        <v>159</v>
      </c>
      <c r="B36" s="29" t="s">
        <v>16</v>
      </c>
      <c r="C36" s="35">
        <f>('Jasper Newton Electric'!L15)</f>
        <v>0</v>
      </c>
      <c r="D36" s="2" t="s">
        <v>163</v>
      </c>
      <c r="E36" s="2" t="s">
        <v>142</v>
      </c>
      <c r="F36" s="84">
        <f>('Jasper Newton Electric'!M15)</f>
        <v>0</v>
      </c>
      <c r="G36" s="85" t="s">
        <v>143</v>
      </c>
      <c r="H36" s="34">
        <f>SUM('Jasper Newton Electric'!N15)</f>
        <v>0</v>
      </c>
    </row>
    <row r="37" spans="1:8" ht="15">
      <c r="A37" s="28" t="s">
        <v>159</v>
      </c>
      <c r="B37" s="29" t="s">
        <v>45</v>
      </c>
      <c r="C37" s="35">
        <f>('Jasper Newton Electric'!L16)</f>
        <v>0</v>
      </c>
      <c r="D37" s="2" t="s">
        <v>148</v>
      </c>
      <c r="E37" s="2" t="s">
        <v>142</v>
      </c>
      <c r="F37" s="84">
        <f>('Jasper Newton Electric'!M16)</f>
        <v>0</v>
      </c>
      <c r="G37" s="85" t="s">
        <v>143</v>
      </c>
      <c r="H37" s="34">
        <f>SUM('Jasper Newton Electric'!N16)</f>
        <v>0</v>
      </c>
    </row>
    <row r="38" spans="1:8" ht="15">
      <c r="A38" s="28" t="s">
        <v>159</v>
      </c>
      <c r="B38" s="29" t="s">
        <v>13</v>
      </c>
      <c r="C38" s="35">
        <f>('Jasper Newton Electric'!L17)</f>
        <v>0</v>
      </c>
      <c r="D38" s="2" t="s">
        <v>160</v>
      </c>
      <c r="E38" s="2" t="s">
        <v>142</v>
      </c>
      <c r="F38" s="84">
        <f>('Jasper Newton Electric'!M17)</f>
        <v>0</v>
      </c>
      <c r="G38" s="85" t="s">
        <v>143</v>
      </c>
      <c r="H38" s="34">
        <f>SUM('Jasper Newton Electric'!N17)</f>
        <v>0</v>
      </c>
    </row>
    <row r="39" spans="1:8" ht="15">
      <c r="A39" s="28" t="s">
        <v>159</v>
      </c>
      <c r="B39" s="29" t="s">
        <v>19</v>
      </c>
      <c r="C39" s="35">
        <f>('Jasper Newton Electric'!L18)</f>
        <v>0</v>
      </c>
      <c r="D39" s="2" t="s">
        <v>158</v>
      </c>
      <c r="E39" s="2" t="s">
        <v>142</v>
      </c>
      <c r="F39" s="84">
        <f>('Jasper Newton Electric'!M18)</f>
        <v>0</v>
      </c>
      <c r="G39" s="85" t="s">
        <v>143</v>
      </c>
      <c r="H39" s="34">
        <f>SUM('Jasper Newton Electric'!N18)</f>
        <v>0</v>
      </c>
    </row>
    <row r="40" spans="1:8" ht="15">
      <c r="A40" s="28" t="s">
        <v>159</v>
      </c>
      <c r="B40" s="29" t="s">
        <v>46</v>
      </c>
      <c r="C40" s="35">
        <f>('Jasper Newton Electric'!L19)</f>
        <v>0</v>
      </c>
      <c r="D40" s="2" t="s">
        <v>98</v>
      </c>
      <c r="E40" s="2" t="s">
        <v>142</v>
      </c>
      <c r="F40" s="84">
        <f>('Jasper Newton Electric'!M19)</f>
        <v>0</v>
      </c>
      <c r="G40" s="85" t="s">
        <v>143</v>
      </c>
      <c r="H40" s="34">
        <f>SUM('Jasper Newton Electric'!N19)</f>
        <v>0</v>
      </c>
    </row>
    <row r="41" spans="1:8" ht="15">
      <c r="A41" s="28" t="s">
        <v>159</v>
      </c>
      <c r="B41" s="29" t="s">
        <v>47</v>
      </c>
      <c r="C41" s="35">
        <f>('Jasper Newton Electric'!L20)</f>
        <v>0</v>
      </c>
      <c r="D41" s="2" t="s">
        <v>98</v>
      </c>
      <c r="E41" s="2" t="s">
        <v>142</v>
      </c>
      <c r="F41" s="84">
        <f>('Jasper Newton Electric'!M20)</f>
        <v>0</v>
      </c>
      <c r="G41" s="85" t="s">
        <v>143</v>
      </c>
      <c r="H41" s="34">
        <f>SUM('Jasper Newton Electric'!N20)</f>
        <v>0</v>
      </c>
    </row>
    <row r="42" spans="1:8" ht="15">
      <c r="A42" s="28" t="s">
        <v>159</v>
      </c>
      <c r="B42" s="29" t="s">
        <v>66</v>
      </c>
      <c r="C42" s="35">
        <f>('Jasper Newton Electric'!L21)</f>
        <v>0</v>
      </c>
      <c r="D42" s="2" t="s">
        <v>163</v>
      </c>
      <c r="E42" s="2" t="s">
        <v>142</v>
      </c>
      <c r="F42" s="84">
        <f>('Jasper Newton Electric'!M21)</f>
        <v>0</v>
      </c>
      <c r="G42" s="85" t="s">
        <v>143</v>
      </c>
      <c r="H42" s="34">
        <f>SUM('Jasper Newton Electric'!N21)</f>
        <v>0</v>
      </c>
    </row>
    <row r="43" spans="1:8" ht="15">
      <c r="A43" s="28" t="s">
        <v>159</v>
      </c>
      <c r="B43" s="29" t="s">
        <v>80</v>
      </c>
      <c r="C43" s="35">
        <f>('Jasper Newton Electric'!L22)</f>
        <v>0</v>
      </c>
      <c r="D43" s="2" t="s">
        <v>97</v>
      </c>
      <c r="E43" s="2" t="s">
        <v>142</v>
      </c>
      <c r="F43" s="84">
        <f>('Jasper Newton Electric'!M22)</f>
        <v>0</v>
      </c>
      <c r="G43" s="85" t="s">
        <v>143</v>
      </c>
      <c r="H43" s="34">
        <f>SUM('Jasper Newton Electric'!N22)</f>
        <v>0</v>
      </c>
    </row>
    <row r="44" spans="1:8" ht="15">
      <c r="A44" s="28" t="s">
        <v>159</v>
      </c>
      <c r="B44" s="29" t="s">
        <v>92</v>
      </c>
      <c r="C44" s="35">
        <f>('Jasper Newton Electric'!L23)</f>
        <v>0</v>
      </c>
      <c r="D44" s="2" t="s">
        <v>164</v>
      </c>
      <c r="E44" s="2" t="s">
        <v>142</v>
      </c>
      <c r="F44" s="84">
        <f>('Jasper Newton Electric'!M23)</f>
        <v>0</v>
      </c>
      <c r="G44" s="85" t="s">
        <v>143</v>
      </c>
      <c r="H44" s="34">
        <f>SUM('Jasper Newton Electric'!N23)</f>
        <v>0</v>
      </c>
    </row>
    <row r="45" spans="1:8" ht="1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Electric'!O10)</f>
        <v>0</v>
      </c>
      <c r="D3" s="30" t="s">
        <v>135</v>
      </c>
      <c r="E3" s="2" t="s">
        <v>136</v>
      </c>
      <c r="F3" s="31">
        <f>('Misc Electric'!P10)</f>
        <v>0</v>
      </c>
      <c r="G3" s="32" t="s">
        <v>125</v>
      </c>
      <c r="H3" s="33">
        <f>SUM('Misc Electric'!Q10)</f>
        <v>0</v>
      </c>
    </row>
    <row r="4" spans="1:8" ht="15">
      <c r="A4" s="28" t="s">
        <v>134</v>
      </c>
      <c r="B4" s="29" t="s">
        <v>137</v>
      </c>
      <c r="C4" s="35">
        <f>('Misc Electric'!O11)</f>
        <v>0</v>
      </c>
      <c r="D4" s="30" t="s">
        <v>138</v>
      </c>
      <c r="E4" s="2" t="s">
        <v>136</v>
      </c>
      <c r="F4" s="31">
        <f>('Misc Electric'!P11)</f>
        <v>0</v>
      </c>
      <c r="G4" s="32" t="s">
        <v>125</v>
      </c>
      <c r="H4" s="33">
        <f>SUM('Misc Electric'!Q11)</f>
        <v>0</v>
      </c>
    </row>
    <row r="5" spans="1:8" ht="15">
      <c r="A5" s="28" t="s">
        <v>134</v>
      </c>
      <c r="B5" s="29" t="s">
        <v>139</v>
      </c>
      <c r="C5" s="35">
        <f>('Misc Electric'!O12)</f>
        <v>0</v>
      </c>
      <c r="D5" s="30" t="s">
        <v>140</v>
      </c>
      <c r="E5" s="2" t="s">
        <v>136</v>
      </c>
      <c r="F5" s="31">
        <f>('Misc Electric'!P12)</f>
        <v>0</v>
      </c>
      <c r="G5" s="32" t="s">
        <v>125</v>
      </c>
      <c r="H5" s="33">
        <f>SUM('Misc Electric'!Q12)</f>
        <v>0</v>
      </c>
    </row>
    <row r="6" spans="1:8" ht="15">
      <c r="A6" s="28" t="s">
        <v>7</v>
      </c>
      <c r="B6" s="29" t="s">
        <v>102</v>
      </c>
      <c r="C6" s="35">
        <f>('City of Jasper'!O14)</f>
        <v>0</v>
      </c>
      <c r="D6" s="30" t="s">
        <v>141</v>
      </c>
      <c r="E6" s="2" t="s">
        <v>142</v>
      </c>
      <c r="F6" s="31">
        <f>('City of Jasper'!P14)</f>
        <v>0</v>
      </c>
      <c r="G6" s="32" t="s">
        <v>143</v>
      </c>
      <c r="H6" s="33">
        <f>SUM('City of Jasper'!Q14)</f>
        <v>0</v>
      </c>
    </row>
    <row r="7" spans="1:8" ht="15" hidden="1">
      <c r="A7" s="38" t="s">
        <v>7</v>
      </c>
      <c r="B7" s="37" t="s">
        <v>174</v>
      </c>
      <c r="C7" s="35">
        <f>('City of Jasper'!O17)</f>
        <v>0</v>
      </c>
      <c r="D7" s="41" t="s">
        <v>173</v>
      </c>
      <c r="E7" s="42" t="s">
        <v>142</v>
      </c>
      <c r="F7" s="31">
        <f>SUM('City of Jasper'!P17)</f>
        <v>0</v>
      </c>
      <c r="G7" s="44" t="s">
        <v>143</v>
      </c>
      <c r="H7" s="33">
        <f>SUM('City of Jasper'!Q17)</f>
        <v>0</v>
      </c>
    </row>
    <row r="8" spans="1:8" ht="15">
      <c r="A8" s="28" t="s">
        <v>7</v>
      </c>
      <c r="B8" s="29" t="s">
        <v>73</v>
      </c>
      <c r="C8" s="35">
        <f>('City of Jasper'!O7)</f>
        <v>0</v>
      </c>
      <c r="D8" s="30" t="s">
        <v>138</v>
      </c>
      <c r="E8" s="2" t="s">
        <v>144</v>
      </c>
      <c r="F8" s="31">
        <f>('City of Jasper'!P7)</f>
        <v>0</v>
      </c>
      <c r="G8" s="32" t="s">
        <v>126</v>
      </c>
      <c r="H8" s="33">
        <f>SUM('City of Jasper'!Q7)</f>
        <v>0</v>
      </c>
    </row>
    <row r="9" spans="1:8" ht="15">
      <c r="A9" s="28" t="s">
        <v>7</v>
      </c>
      <c r="B9" s="29" t="s">
        <v>100</v>
      </c>
      <c r="C9" s="35">
        <f>('City of Jasper'!O13)</f>
        <v>0</v>
      </c>
      <c r="D9" s="30" t="s">
        <v>145</v>
      </c>
      <c r="E9" s="2" t="s">
        <v>142</v>
      </c>
      <c r="F9" s="31">
        <f>('City of Jasper'!P13)</f>
        <v>0</v>
      </c>
      <c r="G9" s="32" t="s">
        <v>143</v>
      </c>
      <c r="H9" s="33">
        <f>SUM('City of Jasper'!Q13)</f>
        <v>0</v>
      </c>
    </row>
    <row r="10" spans="1:8" ht="15">
      <c r="A10" s="28" t="s">
        <v>7</v>
      </c>
      <c r="B10" s="29" t="s">
        <v>95</v>
      </c>
      <c r="C10" s="35">
        <f>('City of Jasper'!O12)</f>
        <v>0</v>
      </c>
      <c r="D10" s="30" t="s">
        <v>146</v>
      </c>
      <c r="E10" s="2" t="s">
        <v>142</v>
      </c>
      <c r="F10" s="31">
        <f>('City of Jasper'!P12)</f>
        <v>0</v>
      </c>
      <c r="G10" s="32" t="s">
        <v>143</v>
      </c>
      <c r="H10" s="33">
        <f>SUM('City of Jasper'!Q12)</f>
        <v>0</v>
      </c>
    </row>
    <row r="11" spans="1:8" ht="15">
      <c r="A11" s="28" t="s">
        <v>7</v>
      </c>
      <c r="B11" s="29" t="s">
        <v>72</v>
      </c>
      <c r="C11" s="35">
        <f>('City of Jasper'!O4)</f>
        <v>0</v>
      </c>
      <c r="D11" s="30" t="s">
        <v>147</v>
      </c>
      <c r="E11" s="2" t="s">
        <v>144</v>
      </c>
      <c r="F11" s="31">
        <f>('City of Jasper'!P4)</f>
        <v>0</v>
      </c>
      <c r="G11" s="32" t="s">
        <v>126</v>
      </c>
      <c r="H11" s="33">
        <f>SUM('City of Jasper'!Q4)</f>
        <v>0</v>
      </c>
    </row>
    <row r="12" spans="1:8" ht="15">
      <c r="A12" s="28" t="s">
        <v>7</v>
      </c>
      <c r="B12" s="29" t="s">
        <v>71</v>
      </c>
      <c r="C12" s="35">
        <f>('City of Jasper'!O5)</f>
        <v>0</v>
      </c>
      <c r="D12" s="30" t="s">
        <v>148</v>
      </c>
      <c r="E12" s="2" t="s">
        <v>144</v>
      </c>
      <c r="F12" s="31">
        <f>('City of Jasper'!P5)</f>
        <v>0</v>
      </c>
      <c r="G12" s="32" t="s">
        <v>126</v>
      </c>
      <c r="H12" s="33">
        <f>SUM('City of Jasper'!Q5)</f>
        <v>0</v>
      </c>
    </row>
    <row r="13" spans="1:8" ht="15">
      <c r="A13" s="28" t="s">
        <v>7</v>
      </c>
      <c r="B13" s="29" t="s">
        <v>74</v>
      </c>
      <c r="C13" s="35">
        <f>('City of Jasper'!O6)</f>
        <v>0</v>
      </c>
      <c r="D13" s="30" t="s">
        <v>149</v>
      </c>
      <c r="E13" s="2" t="s">
        <v>142</v>
      </c>
      <c r="F13" s="31">
        <f>('City of Jasper'!P6)</f>
        <v>0</v>
      </c>
      <c r="G13" s="32" t="s">
        <v>143</v>
      </c>
      <c r="H13" s="33">
        <f>SUM('City of Jasper'!Q6)</f>
        <v>0</v>
      </c>
    </row>
    <row r="14" spans="1:8" ht="15">
      <c r="A14" s="28" t="s">
        <v>7</v>
      </c>
      <c r="B14" s="29" t="s">
        <v>78</v>
      </c>
      <c r="C14" s="35">
        <f>('City of Jasper'!O8)</f>
        <v>0</v>
      </c>
      <c r="D14" s="30" t="s">
        <v>138</v>
      </c>
      <c r="E14" s="2" t="s">
        <v>142</v>
      </c>
      <c r="F14" s="31">
        <f>('City of Jasper'!P8)</f>
        <v>0</v>
      </c>
      <c r="G14" s="32" t="s">
        <v>143</v>
      </c>
      <c r="H14" s="33">
        <f>SUM('City of Jasper'!Q8)</f>
        <v>0</v>
      </c>
    </row>
    <row r="15" spans="1:8" ht="15">
      <c r="A15" s="28" t="s">
        <v>7</v>
      </c>
      <c r="B15" s="29" t="s">
        <v>77</v>
      </c>
      <c r="C15" s="35">
        <f>('City of Jasper'!O11)</f>
        <v>0</v>
      </c>
      <c r="D15" s="30" t="s">
        <v>150</v>
      </c>
      <c r="E15" s="2" t="s">
        <v>142</v>
      </c>
      <c r="F15" s="31">
        <f>('City of Jasper'!P11)</f>
        <v>0</v>
      </c>
      <c r="G15" s="32" t="s">
        <v>143</v>
      </c>
      <c r="H15" s="33">
        <f>SUM('City of Jasper'!Q11)</f>
        <v>0</v>
      </c>
    </row>
    <row r="16" spans="1:8" ht="15">
      <c r="A16" s="38" t="s">
        <v>7</v>
      </c>
      <c r="B16" s="49" t="s">
        <v>109</v>
      </c>
      <c r="C16" s="35">
        <f>('City of Jasper'!O15)</f>
        <v>0</v>
      </c>
      <c r="D16" s="41" t="s">
        <v>171</v>
      </c>
      <c r="E16" s="42" t="s">
        <v>142</v>
      </c>
      <c r="F16" s="31">
        <f>('City of Jasper'!P15)</f>
        <v>0</v>
      </c>
      <c r="G16" s="44" t="s">
        <v>143</v>
      </c>
      <c r="H16" s="33">
        <f>SUM('City of Jasper'!Q15)</f>
        <v>0</v>
      </c>
    </row>
    <row r="17" spans="1:8" ht="15">
      <c r="A17" s="28" t="s">
        <v>7</v>
      </c>
      <c r="B17" s="48" t="s">
        <v>76</v>
      </c>
      <c r="C17" s="35">
        <f>('City of Jasper'!O12)</f>
        <v>0</v>
      </c>
      <c r="D17" s="30" t="s">
        <v>151</v>
      </c>
      <c r="E17" s="2" t="s">
        <v>144</v>
      </c>
      <c r="F17" s="31">
        <f>('City of Jasper'!P12)</f>
        <v>0</v>
      </c>
      <c r="G17" s="32" t="s">
        <v>126</v>
      </c>
      <c r="H17" s="33">
        <f>SUM('City of Jasper'!Q12)</f>
        <v>0</v>
      </c>
    </row>
    <row r="18" spans="1:8" ht="15">
      <c r="A18" s="28" t="s">
        <v>7</v>
      </c>
      <c r="B18" s="29" t="s">
        <v>75</v>
      </c>
      <c r="C18" s="35">
        <f>('City of Jasper'!O13)</f>
        <v>0</v>
      </c>
      <c r="D18" s="30" t="s">
        <v>151</v>
      </c>
      <c r="E18" s="2" t="s">
        <v>142</v>
      </c>
      <c r="F18" s="31">
        <f>('City of Jasper'!P13)</f>
        <v>0</v>
      </c>
      <c r="G18" s="32" t="s">
        <v>143</v>
      </c>
      <c r="H18" s="33">
        <f>SUM('City of Jasper'!Q13)</f>
        <v>0</v>
      </c>
    </row>
    <row r="19" spans="1:8" ht="15">
      <c r="A19" s="28" t="s">
        <v>32</v>
      </c>
      <c r="B19" s="29" t="s">
        <v>108</v>
      </c>
      <c r="C19" s="35">
        <f>('Misc Electric'!O6)</f>
        <v>0</v>
      </c>
      <c r="D19" s="30" t="s">
        <v>152</v>
      </c>
      <c r="E19" s="2" t="s">
        <v>142</v>
      </c>
      <c r="F19" s="31">
        <f>('Misc Electric'!P6)</f>
        <v>0</v>
      </c>
      <c r="G19" s="32" t="s">
        <v>143</v>
      </c>
      <c r="H19" s="33">
        <f>SUM('Misc Electric'!Q6)</f>
        <v>0</v>
      </c>
    </row>
    <row r="20" spans="1:8" ht="15">
      <c r="A20" s="28" t="s">
        <v>32</v>
      </c>
      <c r="B20" s="29" t="s">
        <v>90</v>
      </c>
      <c r="C20" s="35">
        <f>('Misc Electric'!O5)</f>
        <v>0</v>
      </c>
      <c r="D20" s="30" t="s">
        <v>153</v>
      </c>
      <c r="E20" s="2" t="s">
        <v>142</v>
      </c>
      <c r="F20" s="31">
        <f>('Misc Electric'!P5)</f>
        <v>0</v>
      </c>
      <c r="G20" s="32" t="s">
        <v>143</v>
      </c>
      <c r="H20" s="33">
        <f>SUM('Misc Electric'!Q5)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Electric'!O15)</f>
        <v>0</v>
      </c>
      <c r="D21" s="41" t="s">
        <v>153</v>
      </c>
      <c r="E21" s="42" t="s">
        <v>144</v>
      </c>
      <c r="F21" s="43">
        <f>('Misc Electric'!P15)</f>
        <v>0</v>
      </c>
      <c r="G21" s="44" t="s">
        <v>126</v>
      </c>
      <c r="H21" s="51">
        <f>SUM('Misc Electric'!Q15)</f>
        <v>0</v>
      </c>
    </row>
    <row r="22" spans="1:8" ht="15">
      <c r="A22" s="28" t="s">
        <v>154</v>
      </c>
      <c r="B22" s="29">
        <v>33482103</v>
      </c>
      <c r="C22" s="35">
        <f>('Misc Electric'!O8)</f>
        <v>0</v>
      </c>
      <c r="D22" s="30" t="s">
        <v>57</v>
      </c>
      <c r="E22" s="2" t="s">
        <v>142</v>
      </c>
      <c r="F22" s="31">
        <f>('Misc Electric'!P8)</f>
        <v>0</v>
      </c>
      <c r="G22" s="32" t="s">
        <v>143</v>
      </c>
      <c r="H22" s="33">
        <f>SUM('Misc Electric'!Q8)</f>
        <v>0</v>
      </c>
    </row>
    <row r="23" spans="1:8" ht="15">
      <c r="A23" s="28" t="s">
        <v>154</v>
      </c>
      <c r="B23" s="29">
        <v>33483901</v>
      </c>
      <c r="C23" s="35">
        <f>('Misc Electric'!O9)</f>
        <v>0</v>
      </c>
      <c r="D23" s="30" t="s">
        <v>155</v>
      </c>
      <c r="E23" s="2" t="s">
        <v>142</v>
      </c>
      <c r="F23" s="31">
        <f>('Misc Electric'!P9)</f>
        <v>0</v>
      </c>
      <c r="G23" s="32" t="s">
        <v>143</v>
      </c>
      <c r="H23" s="33">
        <f>SUM('Misc Electric'!Q9)</f>
        <v>0</v>
      </c>
    </row>
    <row r="24" spans="1:8" ht="15">
      <c r="A24" s="28" t="s">
        <v>156</v>
      </c>
      <c r="B24" s="29">
        <v>576</v>
      </c>
      <c r="C24" s="35">
        <f>('Misc Electric'!O17)</f>
        <v>0</v>
      </c>
      <c r="D24" s="30" t="s">
        <v>157</v>
      </c>
      <c r="E24" s="2" t="s">
        <v>144</v>
      </c>
      <c r="F24" s="31">
        <f>('Misc Electric'!P17)</f>
        <v>0</v>
      </c>
      <c r="G24" s="32" t="s">
        <v>126</v>
      </c>
      <c r="H24" s="33">
        <f>SUM('Misc Electric'!Q17)</f>
        <v>0</v>
      </c>
    </row>
    <row r="25" spans="1:8" ht="15">
      <c r="A25" s="28" t="s">
        <v>156</v>
      </c>
      <c r="B25" s="29">
        <v>1098</v>
      </c>
      <c r="C25" s="35">
        <f>('Misc Electric'!O18)</f>
        <v>0</v>
      </c>
      <c r="D25" s="30" t="s">
        <v>158</v>
      </c>
      <c r="E25" s="2" t="s">
        <v>144</v>
      </c>
      <c r="F25" s="31">
        <f>('Misc Electric'!P18)</f>
        <v>0</v>
      </c>
      <c r="G25" s="32" t="s">
        <v>126</v>
      </c>
      <c r="H25" s="33">
        <f>SUM('Misc Electric'!Q18)</f>
        <v>0</v>
      </c>
    </row>
    <row r="26" spans="1:8" ht="15" hidden="1">
      <c r="A26" s="28" t="s">
        <v>159</v>
      </c>
      <c r="B26" s="29" t="s">
        <v>35</v>
      </c>
      <c r="C26" s="35" t="str">
        <f>('Jasper Newton Electric'!O5)</f>
        <v>disconnected</v>
      </c>
      <c r="D26" s="30" t="s">
        <v>147</v>
      </c>
      <c r="E26" s="2" t="s">
        <v>142</v>
      </c>
      <c r="F26" s="31">
        <f>('Jasper Newton Electric'!P5)</f>
        <v>0</v>
      </c>
      <c r="G26" s="32" t="s">
        <v>143</v>
      </c>
      <c r="H26" s="33">
        <f>SUM('Jasper Newton Electric'!Q5)</f>
        <v>0</v>
      </c>
    </row>
    <row r="27" spans="1:8" ht="15">
      <c r="A27" s="28" t="s">
        <v>159</v>
      </c>
      <c r="B27" s="29" t="s">
        <v>36</v>
      </c>
      <c r="C27" s="35">
        <f>('Jasper Newton Electric'!O6)</f>
        <v>0</v>
      </c>
      <c r="D27" s="30" t="s">
        <v>147</v>
      </c>
      <c r="E27" s="2" t="s">
        <v>142</v>
      </c>
      <c r="F27" s="31">
        <f>('Jasper Newton Electric'!P6)</f>
        <v>0</v>
      </c>
      <c r="G27" s="32" t="s">
        <v>143</v>
      </c>
      <c r="H27" s="33">
        <f>SUM('Jasper Newton Electric'!Q6)</f>
        <v>0</v>
      </c>
    </row>
    <row r="28" spans="1:8" ht="15">
      <c r="A28" s="28" t="s">
        <v>159</v>
      </c>
      <c r="B28" s="29" t="s">
        <v>39</v>
      </c>
      <c r="C28" s="35">
        <f>('Jasper Newton Electric'!O7)</f>
        <v>0</v>
      </c>
      <c r="D28" s="30" t="s">
        <v>98</v>
      </c>
      <c r="E28" s="2" t="s">
        <v>142</v>
      </c>
      <c r="F28" s="31">
        <f>('Jasper Newton Electric'!P7)</f>
        <v>0</v>
      </c>
      <c r="G28" s="32" t="s">
        <v>143</v>
      </c>
      <c r="H28" s="33">
        <f>SUM('Jasper Newton Electric'!Q7)</f>
        <v>0</v>
      </c>
    </row>
    <row r="29" spans="1:8" ht="15">
      <c r="A29" s="28" t="s">
        <v>159</v>
      </c>
      <c r="B29" s="29" t="s">
        <v>40</v>
      </c>
      <c r="C29" s="35">
        <f>('Jasper Newton Electric'!O9)</f>
        <v>0</v>
      </c>
      <c r="D29" s="30" t="s">
        <v>160</v>
      </c>
      <c r="E29" s="2" t="s">
        <v>142</v>
      </c>
      <c r="F29" s="31">
        <f>('Jasper Newton Electric'!P9)</f>
        <v>0</v>
      </c>
      <c r="G29" s="32" t="s">
        <v>143</v>
      </c>
      <c r="H29" s="33">
        <f>SUM('Jasper Newton Electric'!Q9)</f>
        <v>0</v>
      </c>
    </row>
    <row r="30" spans="1:8" ht="15">
      <c r="A30" s="28" t="s">
        <v>159</v>
      </c>
      <c r="B30" s="29" t="s">
        <v>48</v>
      </c>
      <c r="C30" s="35" t="e">
        <f>('Jasper Newton Electric'!#REF!)</f>
        <v>#REF!</v>
      </c>
      <c r="D30" s="30" t="s">
        <v>97</v>
      </c>
      <c r="E30" s="2" t="s">
        <v>142</v>
      </c>
      <c r="F30" s="31" t="e">
        <f>('Jasper Newton Electric'!#REF!)</f>
        <v>#REF!</v>
      </c>
      <c r="G30" s="32" t="s">
        <v>143</v>
      </c>
      <c r="H30" s="33" t="e">
        <f>SUM('Jasper Newton Electric'!#REF!)</f>
        <v>#REF!</v>
      </c>
    </row>
    <row r="31" spans="1:8" ht="15">
      <c r="A31" s="28" t="s">
        <v>159</v>
      </c>
      <c r="B31" s="29" t="s">
        <v>41</v>
      </c>
      <c r="C31" s="35">
        <f>('Jasper Newton Electric'!O10)</f>
        <v>0</v>
      </c>
      <c r="D31" s="30" t="s">
        <v>147</v>
      </c>
      <c r="E31" s="2" t="s">
        <v>142</v>
      </c>
      <c r="F31" s="31">
        <f>('Jasper Newton Electric'!P10)</f>
        <v>0</v>
      </c>
      <c r="G31" s="32" t="s">
        <v>143</v>
      </c>
      <c r="H31" s="33">
        <f>SUM('Jasper Newton Electric'!Q10)</f>
        <v>0</v>
      </c>
    </row>
    <row r="32" spans="1:8" ht="15">
      <c r="A32" s="28" t="s">
        <v>159</v>
      </c>
      <c r="B32" s="29" t="s">
        <v>9</v>
      </c>
      <c r="C32" s="35">
        <f>('Jasper Newton Electric'!O11)</f>
        <v>0</v>
      </c>
      <c r="D32" s="30" t="s">
        <v>161</v>
      </c>
      <c r="E32" s="2" t="s">
        <v>142</v>
      </c>
      <c r="F32" s="31">
        <f>('Jasper Newton Electric'!P11)</f>
        <v>0</v>
      </c>
      <c r="G32" s="32" t="s">
        <v>143</v>
      </c>
      <c r="H32" s="33">
        <f>SUM('Jasper Newton Electric'!Q11)</f>
        <v>0</v>
      </c>
    </row>
    <row r="33" spans="1:8" ht="15">
      <c r="A33" s="28" t="s">
        <v>159</v>
      </c>
      <c r="B33" s="29" t="s">
        <v>25</v>
      </c>
      <c r="C33" s="35">
        <f>('Jasper Newton Electric'!O12)</f>
        <v>0</v>
      </c>
      <c r="D33" s="30" t="s">
        <v>162</v>
      </c>
      <c r="E33" s="2" t="s">
        <v>142</v>
      </c>
      <c r="F33" s="31">
        <f>('Jasper Newton Electric'!P12)</f>
        <v>0</v>
      </c>
      <c r="G33" s="32" t="s">
        <v>143</v>
      </c>
      <c r="H33" s="33">
        <f>SUM('Jasper Newton Electric'!Q12)</f>
        <v>0</v>
      </c>
    </row>
    <row r="34" spans="1:8" ht="15">
      <c r="A34" s="28" t="s">
        <v>159</v>
      </c>
      <c r="B34" s="29" t="s">
        <v>23</v>
      </c>
      <c r="C34" s="35">
        <f>('Jasper Newton Electric'!O13)</f>
        <v>0</v>
      </c>
      <c r="D34" s="30" t="s">
        <v>162</v>
      </c>
      <c r="E34" s="2" t="s">
        <v>142</v>
      </c>
      <c r="F34" s="31">
        <f>('Jasper Newton Electric'!P13)</f>
        <v>0</v>
      </c>
      <c r="G34" s="32" t="s">
        <v>143</v>
      </c>
      <c r="H34" s="33">
        <f>SUM('Jasper Newton Electric'!Q13)</f>
        <v>0</v>
      </c>
    </row>
    <row r="35" spans="1:8" ht="15">
      <c r="A35" s="28" t="s">
        <v>159</v>
      </c>
      <c r="B35" s="29" t="s">
        <v>42</v>
      </c>
      <c r="C35" s="35">
        <f>('Jasper Newton Electric'!O14)</f>
        <v>0</v>
      </c>
      <c r="D35" s="30" t="s">
        <v>147</v>
      </c>
      <c r="E35" s="2" t="s">
        <v>142</v>
      </c>
      <c r="F35" s="31">
        <f>('Jasper Newton Electric'!P14)</f>
        <v>0</v>
      </c>
      <c r="G35" s="32" t="s">
        <v>143</v>
      </c>
      <c r="H35" s="33">
        <f>SUM('Jasper Newton Electric'!Q14)</f>
        <v>0</v>
      </c>
    </row>
    <row r="36" spans="1:8" ht="15">
      <c r="A36" s="28" t="s">
        <v>159</v>
      </c>
      <c r="B36" s="29" t="s">
        <v>16</v>
      </c>
      <c r="C36" s="35">
        <f>('Jasper Newton Electric'!O15)</f>
        <v>0</v>
      </c>
      <c r="D36" s="30" t="s">
        <v>163</v>
      </c>
      <c r="E36" s="2" t="s">
        <v>142</v>
      </c>
      <c r="F36" s="31">
        <f>('Jasper Newton Electric'!P15)</f>
        <v>0</v>
      </c>
      <c r="G36" s="32" t="s">
        <v>143</v>
      </c>
      <c r="H36" s="33">
        <f>SUM('Jasper Newton Electric'!Q15)</f>
        <v>0</v>
      </c>
    </row>
    <row r="37" spans="1:8" ht="15">
      <c r="A37" s="28" t="s">
        <v>159</v>
      </c>
      <c r="B37" s="29" t="s">
        <v>45</v>
      </c>
      <c r="C37" s="35">
        <f>('Jasper Newton Electric'!O16)</f>
        <v>0</v>
      </c>
      <c r="D37" s="30" t="s">
        <v>148</v>
      </c>
      <c r="E37" s="2" t="s">
        <v>142</v>
      </c>
      <c r="F37" s="31">
        <f>('Jasper Newton Electric'!P16)</f>
        <v>0</v>
      </c>
      <c r="G37" s="32" t="s">
        <v>143</v>
      </c>
      <c r="H37" s="33">
        <f>SUM('Jasper Newton Electric'!Q16)</f>
        <v>0</v>
      </c>
    </row>
    <row r="38" spans="1:8" ht="15">
      <c r="A38" s="28" t="s">
        <v>159</v>
      </c>
      <c r="B38" s="29" t="s">
        <v>13</v>
      </c>
      <c r="C38" s="35">
        <f>('Jasper Newton Electric'!O17)</f>
        <v>0</v>
      </c>
      <c r="D38" s="30" t="s">
        <v>160</v>
      </c>
      <c r="E38" s="2" t="s">
        <v>142</v>
      </c>
      <c r="F38" s="31">
        <f>('Jasper Newton Electric'!P17)</f>
        <v>0</v>
      </c>
      <c r="G38" s="32" t="s">
        <v>143</v>
      </c>
      <c r="H38" s="33">
        <f>SUM('Jasper Newton Electric'!Q17)</f>
        <v>0</v>
      </c>
    </row>
    <row r="39" spans="1:8" ht="15">
      <c r="A39" s="28" t="s">
        <v>159</v>
      </c>
      <c r="B39" s="29" t="s">
        <v>19</v>
      </c>
      <c r="C39" s="35">
        <f>('Jasper Newton Electric'!O18)</f>
        <v>0</v>
      </c>
      <c r="D39" s="30" t="s">
        <v>158</v>
      </c>
      <c r="E39" s="2" t="s">
        <v>142</v>
      </c>
      <c r="F39" s="31">
        <f>('Jasper Newton Electric'!P18)</f>
        <v>0</v>
      </c>
      <c r="G39" s="32" t="s">
        <v>143</v>
      </c>
      <c r="H39" s="33">
        <f>SUM('Jasper Newton Electric'!Q18)</f>
        <v>0</v>
      </c>
    </row>
    <row r="40" spans="1:8" ht="15">
      <c r="A40" s="28" t="s">
        <v>159</v>
      </c>
      <c r="B40" s="29" t="s">
        <v>46</v>
      </c>
      <c r="C40" s="35">
        <f>('Jasper Newton Electric'!O19)</f>
        <v>0</v>
      </c>
      <c r="D40" s="30" t="s">
        <v>98</v>
      </c>
      <c r="E40" s="2" t="s">
        <v>142</v>
      </c>
      <c r="F40" s="31">
        <f>('Jasper Newton Electric'!P19)</f>
        <v>0</v>
      </c>
      <c r="G40" s="32" t="s">
        <v>143</v>
      </c>
      <c r="H40" s="33">
        <f>SUM('Jasper Newton Electric'!Q19)</f>
        <v>0</v>
      </c>
    </row>
    <row r="41" spans="1:8" ht="15">
      <c r="A41" s="28" t="s">
        <v>159</v>
      </c>
      <c r="B41" s="29" t="s">
        <v>47</v>
      </c>
      <c r="C41" s="35">
        <f>('Jasper Newton Electric'!O20)</f>
        <v>0</v>
      </c>
      <c r="D41" s="2" t="s">
        <v>98</v>
      </c>
      <c r="E41" s="2" t="s">
        <v>142</v>
      </c>
      <c r="F41" s="31">
        <f>('Jasper Newton Electric'!P20)</f>
        <v>0</v>
      </c>
      <c r="G41" s="32" t="s">
        <v>143</v>
      </c>
      <c r="H41" s="33">
        <f>SUM('Jasper Newton Electric'!Q20)</f>
        <v>0</v>
      </c>
    </row>
    <row r="42" spans="1:8" ht="15">
      <c r="A42" s="28" t="s">
        <v>159</v>
      </c>
      <c r="B42" s="29" t="s">
        <v>66</v>
      </c>
      <c r="C42" s="35">
        <f>('Jasper Newton Electric'!O21)</f>
        <v>0</v>
      </c>
      <c r="D42" s="2" t="s">
        <v>163</v>
      </c>
      <c r="E42" s="2" t="s">
        <v>142</v>
      </c>
      <c r="F42" s="31">
        <f>('Jasper Newton Electric'!P21)</f>
        <v>0</v>
      </c>
      <c r="G42" s="32" t="s">
        <v>143</v>
      </c>
      <c r="H42" s="33">
        <f>SUM('Jasper Newton Electric'!Q21)</f>
        <v>0</v>
      </c>
    </row>
    <row r="43" spans="1:8" ht="15">
      <c r="A43" s="28" t="s">
        <v>159</v>
      </c>
      <c r="B43" s="29" t="s">
        <v>80</v>
      </c>
      <c r="C43" s="35">
        <f>('Jasper Newton Electric'!O22)</f>
        <v>0</v>
      </c>
      <c r="D43" s="2" t="s">
        <v>97</v>
      </c>
      <c r="E43" s="2" t="s">
        <v>142</v>
      </c>
      <c r="F43" s="31">
        <f>('Jasper Newton Electric'!P22)</f>
        <v>0</v>
      </c>
      <c r="G43" s="32" t="s">
        <v>143</v>
      </c>
      <c r="H43" s="33">
        <f>SUM('Jasper Newton Electric'!Q22)</f>
        <v>0</v>
      </c>
    </row>
    <row r="44" spans="1:8" ht="15">
      <c r="A44" s="28" t="s">
        <v>159</v>
      </c>
      <c r="B44" s="29" t="s">
        <v>92</v>
      </c>
      <c r="C44" s="35">
        <f>('Jasper Newton Electric'!O23)</f>
        <v>0</v>
      </c>
      <c r="D44" s="2" t="s">
        <v>164</v>
      </c>
      <c r="E44" s="2" t="s">
        <v>142</v>
      </c>
      <c r="F44" s="31">
        <f>('Jasper Newton Electric'!P23)</f>
        <v>0</v>
      </c>
      <c r="G44" s="32" t="s">
        <v>143</v>
      </c>
      <c r="H44" s="33">
        <f>SUM('Jasper Newton Electric'!Q23)</f>
        <v>0</v>
      </c>
    </row>
    <row r="45" spans="1:8" ht="1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Electric'!R10)</f>
        <v>0</v>
      </c>
      <c r="D3" s="30" t="s">
        <v>135</v>
      </c>
      <c r="E3" s="2" t="s">
        <v>136</v>
      </c>
      <c r="F3" s="31">
        <f>('Misc Electric'!S10)</f>
        <v>0</v>
      </c>
      <c r="G3" s="32" t="s">
        <v>125</v>
      </c>
      <c r="H3" s="33">
        <f>SUM('Misc Electric'!T10)</f>
        <v>0</v>
      </c>
    </row>
    <row r="4" spans="1:8" ht="15">
      <c r="A4" s="28" t="s">
        <v>134</v>
      </c>
      <c r="B4" s="29" t="s">
        <v>137</v>
      </c>
      <c r="C4" s="35">
        <f>('Misc Electric'!U11)</f>
        <v>0</v>
      </c>
      <c r="D4" s="30" t="s">
        <v>138</v>
      </c>
      <c r="E4" s="2" t="s">
        <v>136</v>
      </c>
      <c r="F4" s="31">
        <f>('Misc Electric'!V11)</f>
        <v>0</v>
      </c>
      <c r="G4" s="32" t="s">
        <v>125</v>
      </c>
      <c r="H4" s="33">
        <f>SUM('Misc Electric'!W11)</f>
        <v>0</v>
      </c>
    </row>
    <row r="5" spans="1:8" ht="15">
      <c r="A5" s="28" t="s">
        <v>134</v>
      </c>
      <c r="B5" s="29" t="s">
        <v>139</v>
      </c>
      <c r="C5" s="35">
        <f>('Misc Electric'!R12)</f>
        <v>0</v>
      </c>
      <c r="D5" s="30" t="s">
        <v>140</v>
      </c>
      <c r="E5" s="2" t="s">
        <v>136</v>
      </c>
      <c r="F5" s="31">
        <f>('Misc Electric'!S12)</f>
        <v>0</v>
      </c>
      <c r="G5" s="32" t="s">
        <v>125</v>
      </c>
      <c r="H5" s="33">
        <f>SUM('Misc Electric'!T12)</f>
        <v>0</v>
      </c>
    </row>
    <row r="6" spans="1:8" ht="15">
      <c r="A6" s="28" t="s">
        <v>7</v>
      </c>
      <c r="B6" s="29" t="s">
        <v>102</v>
      </c>
      <c r="C6" s="35">
        <f>('City of Jasper'!R14)</f>
        <v>0</v>
      </c>
      <c r="D6" s="30" t="s">
        <v>141</v>
      </c>
      <c r="E6" s="2" t="s">
        <v>142</v>
      </c>
      <c r="F6" s="31">
        <f>('City of Jasper'!S14)</f>
        <v>0</v>
      </c>
      <c r="G6" s="32" t="s">
        <v>143</v>
      </c>
      <c r="H6" s="33">
        <f>SUM('City of Jasper'!T14)</f>
        <v>0</v>
      </c>
    </row>
    <row r="7" spans="1:8" ht="15" hidden="1">
      <c r="A7" s="38" t="s">
        <v>7</v>
      </c>
      <c r="B7" s="37" t="s">
        <v>174</v>
      </c>
      <c r="C7" s="35">
        <f>('City of Jasper'!R17)</f>
        <v>0</v>
      </c>
      <c r="D7" s="41" t="s">
        <v>173</v>
      </c>
      <c r="E7" s="42" t="s">
        <v>142</v>
      </c>
      <c r="F7" s="31">
        <f>SUM('City of Jasper'!S17)</f>
        <v>0</v>
      </c>
      <c r="G7" s="44" t="s">
        <v>143</v>
      </c>
      <c r="H7" s="33">
        <f>SUM('City of Jasper'!T17)</f>
        <v>0</v>
      </c>
    </row>
    <row r="8" spans="1:8" ht="15">
      <c r="A8" s="28" t="s">
        <v>7</v>
      </c>
      <c r="B8" s="29" t="s">
        <v>73</v>
      </c>
      <c r="C8" s="35">
        <f>('City of Jasper'!R7)</f>
        <v>0</v>
      </c>
      <c r="D8" s="30" t="s">
        <v>138</v>
      </c>
      <c r="E8" s="2" t="s">
        <v>144</v>
      </c>
      <c r="F8" s="31">
        <f>('City of Jasper'!S7)</f>
        <v>0</v>
      </c>
      <c r="G8" s="32" t="s">
        <v>126</v>
      </c>
      <c r="H8" s="33">
        <f>SUM('City of Jasper'!T7)</f>
        <v>0</v>
      </c>
    </row>
    <row r="9" spans="1:8" ht="15">
      <c r="A9" s="28" t="s">
        <v>7</v>
      </c>
      <c r="B9" s="29" t="s">
        <v>100</v>
      </c>
      <c r="C9" s="35">
        <f>('City of Jasper'!R13)</f>
        <v>0</v>
      </c>
      <c r="D9" s="30" t="s">
        <v>145</v>
      </c>
      <c r="E9" s="2" t="s">
        <v>142</v>
      </c>
      <c r="F9" s="31">
        <f>('City of Jasper'!S13)</f>
        <v>0</v>
      </c>
      <c r="G9" s="32" t="s">
        <v>143</v>
      </c>
      <c r="H9" s="33">
        <f>SUM('City of Jasper'!T13)</f>
        <v>0</v>
      </c>
    </row>
    <row r="10" spans="1:8" ht="15">
      <c r="A10" s="28" t="s">
        <v>7</v>
      </c>
      <c r="B10" s="29" t="s">
        <v>95</v>
      </c>
      <c r="C10" s="35">
        <f>('City of Jasper'!R12)</f>
        <v>0</v>
      </c>
      <c r="D10" s="30" t="s">
        <v>146</v>
      </c>
      <c r="E10" s="2" t="s">
        <v>142</v>
      </c>
      <c r="F10" s="31">
        <f>('City of Jasper'!S12)</f>
        <v>0</v>
      </c>
      <c r="G10" s="32" t="s">
        <v>143</v>
      </c>
      <c r="H10" s="33">
        <f>SUM('City of Jasper'!T12)</f>
        <v>0</v>
      </c>
    </row>
    <row r="11" spans="1:8" ht="15">
      <c r="A11" s="28" t="s">
        <v>7</v>
      </c>
      <c r="B11" s="29" t="s">
        <v>72</v>
      </c>
      <c r="C11" s="35">
        <f>('City of Jasper'!R4)</f>
        <v>0</v>
      </c>
      <c r="D11" s="30" t="s">
        <v>147</v>
      </c>
      <c r="E11" s="2" t="s">
        <v>144</v>
      </c>
      <c r="F11" s="31">
        <f>('City of Jasper'!S4)</f>
        <v>0</v>
      </c>
      <c r="G11" s="32" t="s">
        <v>126</v>
      </c>
      <c r="H11" s="33">
        <f>SUM('City of Jasper'!T4)</f>
        <v>0</v>
      </c>
    </row>
    <row r="12" spans="1:8" ht="15">
      <c r="A12" s="28" t="s">
        <v>7</v>
      </c>
      <c r="B12" s="29" t="s">
        <v>71</v>
      </c>
      <c r="C12" s="35">
        <f>('City of Jasper'!R5)</f>
        <v>0</v>
      </c>
      <c r="D12" s="30" t="s">
        <v>148</v>
      </c>
      <c r="E12" s="2" t="s">
        <v>144</v>
      </c>
      <c r="F12" s="31">
        <f>('City of Jasper'!S5)</f>
        <v>0</v>
      </c>
      <c r="G12" s="32" t="s">
        <v>126</v>
      </c>
      <c r="H12" s="33">
        <f>SUM('City of Jasper'!T5)</f>
        <v>0</v>
      </c>
    </row>
    <row r="13" spans="1:8" ht="15">
      <c r="A13" s="28" t="s">
        <v>7</v>
      </c>
      <c r="B13" s="29" t="s">
        <v>74</v>
      </c>
      <c r="C13" s="35">
        <f>('City of Jasper'!R6)</f>
        <v>0</v>
      </c>
      <c r="D13" s="30" t="s">
        <v>149</v>
      </c>
      <c r="E13" s="2" t="s">
        <v>142</v>
      </c>
      <c r="F13" s="31">
        <f>('City of Jasper'!S6)</f>
        <v>0</v>
      </c>
      <c r="G13" s="32" t="s">
        <v>143</v>
      </c>
      <c r="H13" s="33">
        <f>SUM('City of Jasper'!T6)</f>
        <v>0</v>
      </c>
    </row>
    <row r="14" spans="1:8" ht="15">
      <c r="A14" s="28" t="s">
        <v>7</v>
      </c>
      <c r="B14" s="29" t="s">
        <v>78</v>
      </c>
      <c r="C14" s="35">
        <f>('City of Jasper'!R8)</f>
        <v>0</v>
      </c>
      <c r="D14" s="30" t="s">
        <v>138</v>
      </c>
      <c r="E14" s="2" t="s">
        <v>142</v>
      </c>
      <c r="F14" s="31">
        <f>('City of Jasper'!S8)</f>
        <v>0</v>
      </c>
      <c r="G14" s="32" t="s">
        <v>143</v>
      </c>
      <c r="H14" s="33">
        <f>SUM('City of Jasper'!T8)</f>
        <v>0</v>
      </c>
    </row>
    <row r="15" spans="1:8" ht="15">
      <c r="A15" s="28" t="s">
        <v>7</v>
      </c>
      <c r="B15" s="29" t="s">
        <v>77</v>
      </c>
      <c r="C15" s="35">
        <f>('City of Jasper'!R11)</f>
        <v>0</v>
      </c>
      <c r="D15" s="30" t="s">
        <v>150</v>
      </c>
      <c r="E15" s="2" t="s">
        <v>142</v>
      </c>
      <c r="F15" s="31">
        <f>('City of Jasper'!S11)</f>
        <v>0</v>
      </c>
      <c r="G15" s="32" t="s">
        <v>143</v>
      </c>
      <c r="H15" s="33">
        <f>SUM('City of Jasper'!T11)</f>
        <v>0</v>
      </c>
    </row>
    <row r="16" spans="1:8" ht="15">
      <c r="A16" s="38" t="s">
        <v>7</v>
      </c>
      <c r="B16" s="49" t="s">
        <v>109</v>
      </c>
      <c r="C16" s="35">
        <f>('City of Jasper'!R15)</f>
        <v>0</v>
      </c>
      <c r="D16" s="41" t="s">
        <v>171</v>
      </c>
      <c r="E16" s="42" t="s">
        <v>142</v>
      </c>
      <c r="F16" s="31">
        <f>('City of Jasper'!S15)</f>
        <v>0</v>
      </c>
      <c r="G16" s="44" t="s">
        <v>143</v>
      </c>
      <c r="H16" s="33">
        <f>SUM('City of Jasper'!T15)</f>
        <v>0</v>
      </c>
    </row>
    <row r="17" spans="1:8" ht="15">
      <c r="A17" s="28" t="s">
        <v>7</v>
      </c>
      <c r="B17" s="48" t="s">
        <v>76</v>
      </c>
      <c r="C17" s="35">
        <f>('City of Jasper'!R12)</f>
        <v>0</v>
      </c>
      <c r="D17" s="30" t="s">
        <v>151</v>
      </c>
      <c r="E17" s="2" t="s">
        <v>144</v>
      </c>
      <c r="F17" s="31">
        <f>('City of Jasper'!S12)</f>
        <v>0</v>
      </c>
      <c r="G17" s="32" t="s">
        <v>126</v>
      </c>
      <c r="H17" s="33">
        <f>SUM('City of Jasper'!T12)</f>
        <v>0</v>
      </c>
    </row>
    <row r="18" spans="1:8" ht="15">
      <c r="A18" s="28" t="s">
        <v>7</v>
      </c>
      <c r="B18" s="29" t="s">
        <v>75</v>
      </c>
      <c r="C18" s="35">
        <f>('City of Jasper'!R13)</f>
        <v>0</v>
      </c>
      <c r="D18" s="30" t="s">
        <v>151</v>
      </c>
      <c r="E18" s="2" t="s">
        <v>142</v>
      </c>
      <c r="F18" s="31">
        <f>('City of Jasper'!S13)</f>
        <v>0</v>
      </c>
      <c r="G18" s="32" t="s">
        <v>143</v>
      </c>
      <c r="H18" s="33">
        <f>SUM('City of Jasper'!T13)</f>
        <v>0</v>
      </c>
    </row>
    <row r="19" spans="1:8" ht="15">
      <c r="A19" s="28" t="s">
        <v>32</v>
      </c>
      <c r="B19" s="29" t="s">
        <v>108</v>
      </c>
      <c r="C19" s="35">
        <f>('Misc Electric'!R6)</f>
        <v>0</v>
      </c>
      <c r="D19" s="30" t="s">
        <v>152</v>
      </c>
      <c r="E19" s="2" t="s">
        <v>142</v>
      </c>
      <c r="F19" s="31">
        <f>('Misc Electric'!S6)</f>
        <v>0</v>
      </c>
      <c r="G19" s="32" t="s">
        <v>143</v>
      </c>
      <c r="H19" s="33">
        <f>SUM('Misc Electric'!T6)</f>
        <v>0</v>
      </c>
    </row>
    <row r="20" spans="1:8" ht="15">
      <c r="A20" s="28" t="s">
        <v>32</v>
      </c>
      <c r="B20" s="29" t="s">
        <v>90</v>
      </c>
      <c r="C20" s="35">
        <f>('Misc Electric'!R5)</f>
        <v>0</v>
      </c>
      <c r="D20" s="30" t="s">
        <v>153</v>
      </c>
      <c r="E20" s="2" t="s">
        <v>142</v>
      </c>
      <c r="F20" s="31">
        <f>('Misc Electric'!S5)</f>
        <v>0</v>
      </c>
      <c r="G20" s="32" t="s">
        <v>143</v>
      </c>
      <c r="H20" s="33">
        <f>SUM('Misc Electric'!T5)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Electric'!R15)</f>
        <v>0</v>
      </c>
      <c r="D21" s="41" t="s">
        <v>153</v>
      </c>
      <c r="E21" s="42" t="s">
        <v>144</v>
      </c>
      <c r="F21" s="43">
        <f>('Misc Electric'!S15)</f>
        <v>0</v>
      </c>
      <c r="G21" s="44" t="s">
        <v>126</v>
      </c>
      <c r="H21" s="51">
        <f>SUM('Misc Electric'!T15)</f>
        <v>0</v>
      </c>
    </row>
    <row r="22" spans="1:8" ht="15">
      <c r="A22" s="28" t="s">
        <v>154</v>
      </c>
      <c r="B22" s="29">
        <v>33482103</v>
      </c>
      <c r="C22" s="35">
        <f>('Misc Electric'!R8)</f>
        <v>0</v>
      </c>
      <c r="D22" s="30" t="s">
        <v>57</v>
      </c>
      <c r="E22" s="2" t="s">
        <v>142</v>
      </c>
      <c r="F22" s="31">
        <f>('Misc Electric'!S8)</f>
        <v>0</v>
      </c>
      <c r="G22" s="32" t="s">
        <v>143</v>
      </c>
      <c r="H22" s="33">
        <f>SUM('Misc Electric'!T8)</f>
        <v>0</v>
      </c>
    </row>
    <row r="23" spans="1:8" ht="15">
      <c r="A23" s="28" t="s">
        <v>154</v>
      </c>
      <c r="B23" s="29">
        <v>33483901</v>
      </c>
      <c r="C23" s="35">
        <f>('Misc Electric'!R9)</f>
        <v>0</v>
      </c>
      <c r="D23" s="30" t="s">
        <v>155</v>
      </c>
      <c r="E23" s="2" t="s">
        <v>142</v>
      </c>
      <c r="F23" s="31">
        <f>('Misc Electric'!S9)</f>
        <v>0</v>
      </c>
      <c r="G23" s="32" t="s">
        <v>143</v>
      </c>
      <c r="H23" s="33">
        <f>SUM('Misc Electric'!T9)</f>
        <v>0</v>
      </c>
    </row>
    <row r="24" spans="1:8" ht="15">
      <c r="A24" s="28" t="s">
        <v>156</v>
      </c>
      <c r="B24" s="29">
        <v>576</v>
      </c>
      <c r="C24" s="35">
        <f>('Misc Electric'!R17)</f>
        <v>0</v>
      </c>
      <c r="D24" s="30" t="s">
        <v>157</v>
      </c>
      <c r="E24" s="2" t="s">
        <v>144</v>
      </c>
      <c r="F24" s="31">
        <f>('Misc Electric'!S17)</f>
        <v>0</v>
      </c>
      <c r="G24" s="32" t="s">
        <v>126</v>
      </c>
      <c r="H24" s="33">
        <f>SUM('Misc Electric'!T17)</f>
        <v>0</v>
      </c>
    </row>
    <row r="25" spans="1:8" ht="15">
      <c r="A25" s="28" t="s">
        <v>156</v>
      </c>
      <c r="B25" s="29">
        <v>1098</v>
      </c>
      <c r="C25" s="35">
        <f>('Misc Electric'!R18)</f>
        <v>0</v>
      </c>
      <c r="D25" s="30" t="s">
        <v>158</v>
      </c>
      <c r="E25" s="2" t="s">
        <v>144</v>
      </c>
      <c r="F25" s="31">
        <f>('Misc Electric'!S18)</f>
        <v>0</v>
      </c>
      <c r="G25" s="32" t="s">
        <v>126</v>
      </c>
      <c r="H25" s="33">
        <f>SUM('Misc Electric'!T18)</f>
        <v>0</v>
      </c>
    </row>
    <row r="26" spans="1:8" ht="15" hidden="1">
      <c r="A26" s="28" t="s">
        <v>159</v>
      </c>
      <c r="B26" s="29" t="s">
        <v>35</v>
      </c>
      <c r="C26" s="35" t="str">
        <f>('Jasper Newton Electric'!R5)</f>
        <v>disconnected</v>
      </c>
      <c r="D26" s="30" t="s">
        <v>147</v>
      </c>
      <c r="E26" s="2" t="s">
        <v>142</v>
      </c>
      <c r="F26" s="31">
        <f>('Jasper Newton Electric'!S5)</f>
        <v>0</v>
      </c>
      <c r="G26" s="32" t="s">
        <v>143</v>
      </c>
      <c r="H26" s="33">
        <f>SUM('Jasper Newton Electric'!T5)</f>
        <v>0</v>
      </c>
    </row>
    <row r="27" spans="1:8" ht="15">
      <c r="A27" s="28" t="s">
        <v>159</v>
      </c>
      <c r="B27" s="29" t="s">
        <v>36</v>
      </c>
      <c r="C27" s="35">
        <f>('Jasper Newton Electric'!R6)</f>
        <v>0</v>
      </c>
      <c r="D27" s="30" t="s">
        <v>147</v>
      </c>
      <c r="E27" s="2" t="s">
        <v>142</v>
      </c>
      <c r="F27" s="31">
        <f>('Jasper Newton Electric'!S6)</f>
        <v>0</v>
      </c>
      <c r="G27" s="32" t="s">
        <v>143</v>
      </c>
      <c r="H27" s="33">
        <f>SUM('Jasper Newton Electric'!T6)</f>
        <v>0</v>
      </c>
    </row>
    <row r="28" spans="1:8" ht="15">
      <c r="A28" s="28" t="s">
        <v>159</v>
      </c>
      <c r="B28" s="29" t="s">
        <v>39</v>
      </c>
      <c r="C28" s="35">
        <f>('Jasper Newton Electric'!R7)</f>
        <v>0</v>
      </c>
      <c r="D28" s="30" t="s">
        <v>98</v>
      </c>
      <c r="E28" s="2" t="s">
        <v>142</v>
      </c>
      <c r="F28" s="31">
        <f>('Jasper Newton Electric'!S7)</f>
        <v>0</v>
      </c>
      <c r="G28" s="32" t="s">
        <v>143</v>
      </c>
      <c r="H28" s="33">
        <f>SUM('Jasper Newton Electric'!T7)</f>
        <v>0</v>
      </c>
    </row>
    <row r="29" spans="1:8" ht="15">
      <c r="A29" s="28" t="s">
        <v>159</v>
      </c>
      <c r="B29" s="29" t="s">
        <v>40</v>
      </c>
      <c r="C29" s="35">
        <f>('Jasper Newton Electric'!R8)</f>
        <v>0</v>
      </c>
      <c r="D29" s="30" t="s">
        <v>160</v>
      </c>
      <c r="E29" s="2" t="s">
        <v>142</v>
      </c>
      <c r="F29" s="31">
        <f>('Jasper Newton Electric'!S8)</f>
        <v>0</v>
      </c>
      <c r="G29" s="32" t="s">
        <v>143</v>
      </c>
      <c r="H29" s="33">
        <f>SUM('Jasper Newton Electric'!T8)</f>
        <v>0</v>
      </c>
    </row>
    <row r="30" spans="1:8" ht="15">
      <c r="A30" s="28" t="s">
        <v>159</v>
      </c>
      <c r="B30" s="29" t="s">
        <v>48</v>
      </c>
      <c r="C30" s="35">
        <f>('Jasper Newton Electric'!R9)</f>
        <v>0</v>
      </c>
      <c r="D30" s="30" t="s">
        <v>97</v>
      </c>
      <c r="E30" s="2" t="s">
        <v>142</v>
      </c>
      <c r="F30" s="31">
        <f>('Jasper Newton Electric'!S9)</f>
        <v>0</v>
      </c>
      <c r="G30" s="32" t="s">
        <v>143</v>
      </c>
      <c r="H30" s="33">
        <f>SUM('Jasper Newton Electric'!T9)</f>
        <v>0</v>
      </c>
    </row>
    <row r="31" spans="1:8" ht="15">
      <c r="A31" s="28" t="s">
        <v>159</v>
      </c>
      <c r="B31" s="29" t="s">
        <v>41</v>
      </c>
      <c r="C31" s="35">
        <f>('Jasper Newton Electric'!R10)</f>
        <v>0</v>
      </c>
      <c r="D31" s="30" t="s">
        <v>147</v>
      </c>
      <c r="E31" s="2" t="s">
        <v>142</v>
      </c>
      <c r="F31" s="31">
        <f>('Jasper Newton Electric'!S10)</f>
        <v>0</v>
      </c>
      <c r="G31" s="32" t="s">
        <v>143</v>
      </c>
      <c r="H31" s="33">
        <f>SUM('Jasper Newton Electric'!T10)</f>
        <v>0</v>
      </c>
    </row>
    <row r="32" spans="1:8" ht="15">
      <c r="A32" s="28" t="s">
        <v>159</v>
      </c>
      <c r="B32" s="29" t="s">
        <v>9</v>
      </c>
      <c r="C32" s="35">
        <f>('Jasper Newton Electric'!R11)</f>
        <v>0</v>
      </c>
      <c r="D32" s="30" t="s">
        <v>161</v>
      </c>
      <c r="E32" s="2" t="s">
        <v>142</v>
      </c>
      <c r="F32" s="31">
        <f>('Jasper Newton Electric'!S11)</f>
        <v>0</v>
      </c>
      <c r="G32" s="32" t="s">
        <v>143</v>
      </c>
      <c r="H32" s="33">
        <f>SUM('Jasper Newton Electric'!T11)</f>
        <v>0</v>
      </c>
    </row>
    <row r="33" spans="1:8" ht="15">
      <c r="A33" s="28" t="s">
        <v>159</v>
      </c>
      <c r="B33" s="29" t="s">
        <v>25</v>
      </c>
      <c r="C33" s="35">
        <f>('Jasper Newton Electric'!U12)</f>
        <v>0</v>
      </c>
      <c r="D33" s="30" t="s">
        <v>162</v>
      </c>
      <c r="E33" s="2" t="s">
        <v>142</v>
      </c>
      <c r="F33" s="31">
        <f>('Jasper Newton Electric'!V12)</f>
        <v>0</v>
      </c>
      <c r="G33" s="32" t="s">
        <v>143</v>
      </c>
      <c r="H33" s="33">
        <f>SUM('Jasper Newton Electric'!W12)</f>
        <v>0</v>
      </c>
    </row>
    <row r="34" spans="1:8" ht="15">
      <c r="A34" s="28" t="s">
        <v>159</v>
      </c>
      <c r="B34" s="29" t="s">
        <v>23</v>
      </c>
      <c r="C34" s="35">
        <f>('Jasper Newton Electric'!R13)</f>
        <v>0</v>
      </c>
      <c r="D34" s="30" t="s">
        <v>162</v>
      </c>
      <c r="E34" s="2" t="s">
        <v>142</v>
      </c>
      <c r="F34" s="31">
        <f>('Jasper Newton Electric'!S13)</f>
        <v>0</v>
      </c>
      <c r="G34" s="32" t="s">
        <v>143</v>
      </c>
      <c r="H34" s="33">
        <f>SUM('Jasper Newton Electric'!T13)</f>
        <v>0</v>
      </c>
    </row>
    <row r="35" spans="1:8" ht="15">
      <c r="A35" s="28" t="s">
        <v>159</v>
      </c>
      <c r="B35" s="29" t="s">
        <v>42</v>
      </c>
      <c r="C35" s="35">
        <f>('Jasper Newton Electric'!R14)</f>
        <v>0</v>
      </c>
      <c r="D35" s="30" t="s">
        <v>147</v>
      </c>
      <c r="E35" s="2" t="s">
        <v>142</v>
      </c>
      <c r="F35" s="31">
        <f>('Jasper Newton Electric'!S14)</f>
        <v>0</v>
      </c>
      <c r="G35" s="32" t="s">
        <v>143</v>
      </c>
      <c r="H35" s="33">
        <f>SUM('Jasper Newton Electric'!T14)</f>
        <v>0</v>
      </c>
    </row>
    <row r="36" spans="1:8" ht="15">
      <c r="A36" s="28" t="s">
        <v>159</v>
      </c>
      <c r="B36" s="29" t="s">
        <v>16</v>
      </c>
      <c r="C36" s="35">
        <f>('Jasper Newton Electric'!U15)</f>
        <v>0</v>
      </c>
      <c r="D36" s="30" t="s">
        <v>163</v>
      </c>
      <c r="E36" s="2" t="s">
        <v>142</v>
      </c>
      <c r="F36" s="31">
        <f>('Jasper Newton Electric'!V15)</f>
        <v>0</v>
      </c>
      <c r="G36" s="32" t="s">
        <v>143</v>
      </c>
      <c r="H36" s="33">
        <f>SUM('Jasper Newton Electric'!W15)</f>
        <v>0</v>
      </c>
    </row>
    <row r="37" spans="1:8" ht="15">
      <c r="A37" s="28" t="s">
        <v>159</v>
      </c>
      <c r="B37" s="29" t="s">
        <v>45</v>
      </c>
      <c r="C37" s="35">
        <f>('Jasper Newton Electric'!R16)</f>
        <v>0</v>
      </c>
      <c r="D37" s="30" t="s">
        <v>148</v>
      </c>
      <c r="E37" s="2" t="s">
        <v>142</v>
      </c>
      <c r="F37" s="31">
        <f>('Jasper Newton Electric'!S16)</f>
        <v>0</v>
      </c>
      <c r="G37" s="32" t="s">
        <v>143</v>
      </c>
      <c r="H37" s="33">
        <f>SUM('Jasper Newton Electric'!T16)</f>
        <v>0</v>
      </c>
    </row>
    <row r="38" spans="1:8" ht="15">
      <c r="A38" s="28" t="s">
        <v>159</v>
      </c>
      <c r="B38" s="29" t="s">
        <v>13</v>
      </c>
      <c r="C38" s="35">
        <f>('Jasper Newton Electric'!U17)</f>
        <v>0</v>
      </c>
      <c r="D38" s="30" t="s">
        <v>160</v>
      </c>
      <c r="E38" s="2" t="s">
        <v>142</v>
      </c>
      <c r="F38" s="31">
        <f>('Jasper Newton Electric'!V17)</f>
        <v>0</v>
      </c>
      <c r="G38" s="32" t="s">
        <v>143</v>
      </c>
      <c r="H38" s="33">
        <f>SUM('Jasper Newton Electric'!W17)</f>
        <v>0</v>
      </c>
    </row>
    <row r="39" spans="1:8" ht="15">
      <c r="A39" s="28" t="s">
        <v>159</v>
      </c>
      <c r="B39" s="29" t="s">
        <v>19</v>
      </c>
      <c r="C39" s="35">
        <f>('Jasper Newton Electric'!U18)</f>
        <v>0</v>
      </c>
      <c r="D39" s="30" t="s">
        <v>158</v>
      </c>
      <c r="E39" s="2" t="s">
        <v>142</v>
      </c>
      <c r="F39" s="31">
        <f>('Jasper Newton Electric'!V18)</f>
        <v>0</v>
      </c>
      <c r="G39" s="32" t="s">
        <v>143</v>
      </c>
      <c r="H39" s="33">
        <f>SUM('Jasper Newton Electric'!W18)</f>
        <v>0</v>
      </c>
    </row>
    <row r="40" spans="1:8" ht="15">
      <c r="A40" s="28" t="s">
        <v>159</v>
      </c>
      <c r="B40" s="29" t="s">
        <v>46</v>
      </c>
      <c r="C40" s="35">
        <f>('Jasper Newton Electric'!R19)</f>
        <v>0</v>
      </c>
      <c r="D40" s="30" t="s">
        <v>98</v>
      </c>
      <c r="E40" s="2" t="s">
        <v>142</v>
      </c>
      <c r="F40" s="31">
        <f>('Jasper Newton Electric'!S19)</f>
        <v>0</v>
      </c>
      <c r="G40" s="32" t="s">
        <v>143</v>
      </c>
      <c r="H40" s="33">
        <f>SUM('Jasper Newton Electric'!T19)</f>
        <v>0</v>
      </c>
    </row>
    <row r="41" spans="1:8" ht="15">
      <c r="A41" s="28" t="s">
        <v>159</v>
      </c>
      <c r="B41" s="29" t="s">
        <v>47</v>
      </c>
      <c r="C41" s="35">
        <f>('Jasper Newton Electric'!R20)</f>
        <v>0</v>
      </c>
      <c r="D41" s="2" t="s">
        <v>98</v>
      </c>
      <c r="E41" s="2" t="s">
        <v>142</v>
      </c>
      <c r="F41" s="31">
        <f>('Jasper Newton Electric'!S20)</f>
        <v>0</v>
      </c>
      <c r="G41" s="32" t="s">
        <v>143</v>
      </c>
      <c r="H41" s="33">
        <f>SUM('Jasper Newton Electric'!T20)</f>
        <v>0</v>
      </c>
    </row>
    <row r="42" spans="1:8" ht="15">
      <c r="A42" s="28" t="s">
        <v>159</v>
      </c>
      <c r="B42" s="29" t="s">
        <v>66</v>
      </c>
      <c r="C42" s="35">
        <f>('Jasper Newton Electric'!U21)</f>
        <v>0</v>
      </c>
      <c r="D42" s="2" t="s">
        <v>163</v>
      </c>
      <c r="E42" s="2" t="s">
        <v>142</v>
      </c>
      <c r="F42" s="31">
        <f>('Jasper Newton Electric'!V21)</f>
        <v>0</v>
      </c>
      <c r="G42" s="32" t="s">
        <v>143</v>
      </c>
      <c r="H42" s="33">
        <f>SUM('Jasper Newton Electric'!W21)</f>
        <v>0</v>
      </c>
    </row>
    <row r="43" spans="1:8" ht="15">
      <c r="A43" s="28" t="s">
        <v>159</v>
      </c>
      <c r="B43" s="29" t="s">
        <v>80</v>
      </c>
      <c r="C43" s="35">
        <f>('Jasper Newton Electric'!R22)</f>
        <v>0</v>
      </c>
      <c r="D43" s="2" t="s">
        <v>97</v>
      </c>
      <c r="E43" s="2" t="s">
        <v>142</v>
      </c>
      <c r="F43" s="31">
        <f>('Jasper Newton Electric'!S22)</f>
        <v>0</v>
      </c>
      <c r="G43" s="32" t="s">
        <v>143</v>
      </c>
      <c r="H43" s="33">
        <f>SUM('Jasper Newton Electric'!T22)</f>
        <v>0</v>
      </c>
    </row>
    <row r="44" spans="1:8" ht="15">
      <c r="A44" s="28" t="s">
        <v>159</v>
      </c>
      <c r="B44" s="29" t="s">
        <v>92</v>
      </c>
      <c r="C44" s="35">
        <f>('Jasper Newton Electric'!R23)</f>
        <v>0</v>
      </c>
      <c r="D44" s="2" t="s">
        <v>164</v>
      </c>
      <c r="E44" s="2" t="s">
        <v>142</v>
      </c>
      <c r="F44" s="31">
        <f>('Jasper Newton Electric'!S23)</f>
        <v>0</v>
      </c>
      <c r="G44" s="32" t="s">
        <v>143</v>
      </c>
      <c r="H44" s="33">
        <f>SUM('Jasper Newton Electric'!T23)</f>
        <v>0</v>
      </c>
    </row>
    <row r="45" spans="1:8" ht="1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204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128</v>
      </c>
      <c r="B2" s="25" t="s">
        <v>96</v>
      </c>
      <c r="C2" s="36" t="s">
        <v>129</v>
      </c>
      <c r="D2" s="26" t="s">
        <v>130</v>
      </c>
      <c r="E2" s="26" t="s">
        <v>131</v>
      </c>
      <c r="F2" s="188" t="s">
        <v>132</v>
      </c>
      <c r="G2" s="189"/>
      <c r="H2" s="27" t="s">
        <v>133</v>
      </c>
    </row>
    <row r="3" spans="1:8" ht="15">
      <c r="A3" s="28" t="s">
        <v>134</v>
      </c>
      <c r="B3" s="29" t="s">
        <v>193</v>
      </c>
      <c r="C3" s="35">
        <f>('Misc Electric'!U10)</f>
        <v>0</v>
      </c>
      <c r="D3" s="30" t="s">
        <v>135</v>
      </c>
      <c r="E3" s="2" t="s">
        <v>136</v>
      </c>
      <c r="F3" s="31">
        <f>('Misc Electric'!V10)</f>
        <v>0</v>
      </c>
      <c r="G3" s="32" t="s">
        <v>125</v>
      </c>
      <c r="H3" s="33">
        <f>SUM('Misc Electric'!W10)</f>
        <v>0</v>
      </c>
    </row>
    <row r="4" spans="1:8" ht="15">
      <c r="A4" s="28" t="s">
        <v>134</v>
      </c>
      <c r="B4" s="29" t="s">
        <v>137</v>
      </c>
      <c r="C4" s="35" t="e">
        <f>('Misc Electric'!#REF!)</f>
        <v>#REF!</v>
      </c>
      <c r="D4" s="30" t="s">
        <v>138</v>
      </c>
      <c r="E4" s="2" t="s">
        <v>136</v>
      </c>
      <c r="F4" s="31" t="e">
        <f>('Misc Electric'!#REF!)</f>
        <v>#REF!</v>
      </c>
      <c r="G4" s="32" t="s">
        <v>125</v>
      </c>
      <c r="H4" s="33" t="e">
        <f>SUM('Misc Electric'!#REF!)</f>
        <v>#REF!</v>
      </c>
    </row>
    <row r="5" spans="1:8" ht="15">
      <c r="A5" s="28" t="s">
        <v>134</v>
      </c>
      <c r="B5" s="29" t="s">
        <v>139</v>
      </c>
      <c r="C5" s="35">
        <f>('Misc Electric'!U12)</f>
        <v>0</v>
      </c>
      <c r="D5" s="30" t="s">
        <v>140</v>
      </c>
      <c r="E5" s="2" t="s">
        <v>136</v>
      </c>
      <c r="F5" s="31">
        <f>('Misc Electric'!V12)</f>
        <v>0</v>
      </c>
      <c r="G5" s="32" t="s">
        <v>125</v>
      </c>
      <c r="H5" s="33">
        <f>SUM('Misc Electric'!W12)</f>
        <v>0</v>
      </c>
    </row>
    <row r="6" spans="1:8" ht="15">
      <c r="A6" s="28" t="s">
        <v>7</v>
      </c>
      <c r="B6" s="29" t="s">
        <v>102</v>
      </c>
      <c r="C6" s="35">
        <f>('City of Jasper'!U14)</f>
        <v>0</v>
      </c>
      <c r="D6" s="30" t="s">
        <v>141</v>
      </c>
      <c r="E6" s="2" t="s">
        <v>142</v>
      </c>
      <c r="F6" s="31">
        <f>('City of Jasper'!V14)</f>
        <v>0</v>
      </c>
      <c r="G6" s="32" t="s">
        <v>143</v>
      </c>
      <c r="H6" s="33">
        <f>SUM('City of Jasper'!W14)</f>
        <v>0</v>
      </c>
    </row>
    <row r="7" spans="1:8" ht="15" hidden="1">
      <c r="A7" s="38" t="s">
        <v>7</v>
      </c>
      <c r="B7" s="37" t="s">
        <v>174</v>
      </c>
      <c r="C7" s="35">
        <f>('City of Jasper'!U17)</f>
        <v>0</v>
      </c>
      <c r="D7" s="41" t="s">
        <v>173</v>
      </c>
      <c r="E7" s="42" t="s">
        <v>142</v>
      </c>
      <c r="F7" s="31">
        <f>SUM('City of Jasper'!V17)</f>
        <v>0</v>
      </c>
      <c r="G7" s="44" t="s">
        <v>143</v>
      </c>
      <c r="H7" s="33">
        <f>SUM('City of Jasper'!W17)</f>
        <v>0</v>
      </c>
    </row>
    <row r="8" spans="1:8" ht="15">
      <c r="A8" s="28" t="s">
        <v>7</v>
      </c>
      <c r="B8" s="29" t="s">
        <v>73</v>
      </c>
      <c r="C8" s="35">
        <f>('City of Jasper'!U7)</f>
        <v>0</v>
      </c>
      <c r="D8" s="30" t="s">
        <v>138</v>
      </c>
      <c r="E8" s="2" t="s">
        <v>144</v>
      </c>
      <c r="F8" s="31">
        <f>('City of Jasper'!V7)</f>
        <v>0</v>
      </c>
      <c r="G8" s="32" t="s">
        <v>126</v>
      </c>
      <c r="H8" s="33">
        <f>SUM('City of Jasper'!W7)</f>
        <v>0</v>
      </c>
    </row>
    <row r="9" spans="1:8" ht="15">
      <c r="A9" s="28" t="s">
        <v>7</v>
      </c>
      <c r="B9" s="29" t="s">
        <v>100</v>
      </c>
      <c r="C9" s="35">
        <f>('City of Jasper'!U13)</f>
        <v>0</v>
      </c>
      <c r="D9" s="30" t="s">
        <v>145</v>
      </c>
      <c r="E9" s="2" t="s">
        <v>142</v>
      </c>
      <c r="F9" s="31">
        <f>('City of Jasper'!V13)</f>
        <v>0</v>
      </c>
      <c r="G9" s="32" t="s">
        <v>143</v>
      </c>
      <c r="H9" s="33">
        <f>SUM('City of Jasper'!W13)</f>
        <v>0</v>
      </c>
    </row>
    <row r="10" spans="1:8" ht="15">
      <c r="A10" s="28" t="s">
        <v>7</v>
      </c>
      <c r="B10" s="29" t="s">
        <v>95</v>
      </c>
      <c r="C10" s="35">
        <f>('City of Jasper'!U12)</f>
        <v>0</v>
      </c>
      <c r="D10" s="30" t="s">
        <v>146</v>
      </c>
      <c r="E10" s="2" t="s">
        <v>142</v>
      </c>
      <c r="F10" s="31">
        <f>('City of Jasper'!V12)</f>
        <v>0</v>
      </c>
      <c r="G10" s="32" t="s">
        <v>143</v>
      </c>
      <c r="H10" s="33">
        <f>SUM('City of Jasper'!W12)</f>
        <v>0</v>
      </c>
    </row>
    <row r="11" spans="1:8" ht="15">
      <c r="A11" s="28" t="s">
        <v>7</v>
      </c>
      <c r="B11" s="29" t="s">
        <v>72</v>
      </c>
      <c r="C11" s="35">
        <f>('City of Jasper'!U4)</f>
        <v>0</v>
      </c>
      <c r="D11" s="30" t="s">
        <v>147</v>
      </c>
      <c r="E11" s="2" t="s">
        <v>144</v>
      </c>
      <c r="F11" s="31">
        <f>('City of Jasper'!V4)</f>
        <v>0</v>
      </c>
      <c r="G11" s="32" t="s">
        <v>126</v>
      </c>
      <c r="H11" s="33">
        <f>SUM('City of Jasper'!W4)</f>
        <v>0</v>
      </c>
    </row>
    <row r="12" spans="1:8" ht="15">
      <c r="A12" s="28" t="s">
        <v>7</v>
      </c>
      <c r="B12" s="29" t="s">
        <v>71</v>
      </c>
      <c r="C12" s="35">
        <f>('City of Jasper'!U5)</f>
        <v>0</v>
      </c>
      <c r="D12" s="30" t="s">
        <v>148</v>
      </c>
      <c r="E12" s="2" t="s">
        <v>144</v>
      </c>
      <c r="F12" s="31">
        <f>('City of Jasper'!V5)</f>
        <v>0</v>
      </c>
      <c r="G12" s="32" t="s">
        <v>126</v>
      </c>
      <c r="H12" s="33">
        <f>SUM('City of Jasper'!W5)</f>
        <v>0</v>
      </c>
    </row>
    <row r="13" spans="1:8" ht="15">
      <c r="A13" s="28" t="s">
        <v>7</v>
      </c>
      <c r="B13" s="29" t="s">
        <v>74</v>
      </c>
      <c r="C13" s="35">
        <f>('City of Jasper'!U6)</f>
        <v>0</v>
      </c>
      <c r="D13" s="30" t="s">
        <v>149</v>
      </c>
      <c r="E13" s="2" t="s">
        <v>142</v>
      </c>
      <c r="F13" s="31">
        <f>('City of Jasper'!V6)</f>
        <v>0</v>
      </c>
      <c r="G13" s="32" t="s">
        <v>143</v>
      </c>
      <c r="H13" s="33">
        <f>SUM('City of Jasper'!W6)</f>
        <v>0</v>
      </c>
    </row>
    <row r="14" spans="1:8" ht="15">
      <c r="A14" s="28" t="s">
        <v>7</v>
      </c>
      <c r="B14" s="29" t="s">
        <v>78</v>
      </c>
      <c r="C14" s="35">
        <f>('City of Jasper'!U8)</f>
        <v>0</v>
      </c>
      <c r="D14" s="30" t="s">
        <v>138</v>
      </c>
      <c r="E14" s="2" t="s">
        <v>142</v>
      </c>
      <c r="F14" s="31">
        <f>('City of Jasper'!V8)</f>
        <v>0</v>
      </c>
      <c r="G14" s="32" t="s">
        <v>143</v>
      </c>
      <c r="H14" s="33">
        <f>SUM('City of Jasper'!W8)</f>
        <v>0</v>
      </c>
    </row>
    <row r="15" spans="1:8" ht="15">
      <c r="A15" s="28" t="s">
        <v>7</v>
      </c>
      <c r="B15" s="29" t="s">
        <v>77</v>
      </c>
      <c r="C15" s="35">
        <f>('City of Jasper'!U11)</f>
        <v>0</v>
      </c>
      <c r="D15" s="30" t="s">
        <v>150</v>
      </c>
      <c r="E15" s="2" t="s">
        <v>142</v>
      </c>
      <c r="F15" s="31">
        <f>('City of Jasper'!V11)</f>
        <v>0</v>
      </c>
      <c r="G15" s="32" t="s">
        <v>143</v>
      </c>
      <c r="H15" s="33">
        <f>SUM('City of Jasper'!W11)</f>
        <v>0</v>
      </c>
    </row>
    <row r="16" spans="1:8" ht="15">
      <c r="A16" s="38" t="s">
        <v>7</v>
      </c>
      <c r="B16" s="49" t="s">
        <v>109</v>
      </c>
      <c r="C16" s="35">
        <f>('City of Jasper'!U15)</f>
        <v>0</v>
      </c>
      <c r="D16" s="41" t="s">
        <v>171</v>
      </c>
      <c r="E16" s="42" t="s">
        <v>142</v>
      </c>
      <c r="F16" s="31">
        <f>('City of Jasper'!V15)</f>
        <v>0</v>
      </c>
      <c r="G16" s="44" t="s">
        <v>143</v>
      </c>
      <c r="H16" s="33">
        <f>SUM('City of Jasper'!W15)</f>
        <v>0</v>
      </c>
    </row>
    <row r="17" spans="1:8" ht="15">
      <c r="A17" s="28" t="s">
        <v>7</v>
      </c>
      <c r="B17" s="48" t="s">
        <v>76</v>
      </c>
      <c r="C17" s="35">
        <f>('City of Jasper'!U12)</f>
        <v>0</v>
      </c>
      <c r="D17" s="30" t="s">
        <v>151</v>
      </c>
      <c r="E17" s="2" t="s">
        <v>144</v>
      </c>
      <c r="F17" s="31">
        <f>('City of Jasper'!V12)</f>
        <v>0</v>
      </c>
      <c r="G17" s="32" t="s">
        <v>126</v>
      </c>
      <c r="H17" s="33">
        <f>SUM('City of Jasper'!W12)</f>
        <v>0</v>
      </c>
    </row>
    <row r="18" spans="1:8" ht="15">
      <c r="A18" s="28" t="s">
        <v>7</v>
      </c>
      <c r="B18" s="29" t="s">
        <v>75</v>
      </c>
      <c r="C18" s="35">
        <f>('City of Jasper'!U13)</f>
        <v>0</v>
      </c>
      <c r="D18" s="30" t="s">
        <v>151</v>
      </c>
      <c r="E18" s="2" t="s">
        <v>142</v>
      </c>
      <c r="F18" s="31">
        <f>('City of Jasper'!V13)</f>
        <v>0</v>
      </c>
      <c r="G18" s="32" t="s">
        <v>143</v>
      </c>
      <c r="H18" s="33">
        <f>SUM('City of Jasper'!W13)</f>
        <v>0</v>
      </c>
    </row>
    <row r="19" spans="1:8" ht="15">
      <c r="A19" s="28" t="s">
        <v>32</v>
      </c>
      <c r="B19" s="29" t="s">
        <v>108</v>
      </c>
      <c r="C19" s="35">
        <f>('Misc Electric'!U6)</f>
        <v>0</v>
      </c>
      <c r="D19" s="30" t="s">
        <v>152</v>
      </c>
      <c r="E19" s="2" t="s">
        <v>142</v>
      </c>
      <c r="F19" s="31">
        <f>('Misc Electric'!V6)</f>
        <v>0</v>
      </c>
      <c r="G19" s="32" t="s">
        <v>143</v>
      </c>
      <c r="H19" s="33">
        <f>SUM('Misc Electric'!W6)</f>
        <v>0</v>
      </c>
    </row>
    <row r="20" spans="1:8" ht="15">
      <c r="A20" s="28" t="s">
        <v>32</v>
      </c>
      <c r="B20" s="29" t="s">
        <v>90</v>
      </c>
      <c r="C20" s="35">
        <f>('Misc Electric'!U5)</f>
        <v>0</v>
      </c>
      <c r="D20" s="30" t="s">
        <v>153</v>
      </c>
      <c r="E20" s="2" t="s">
        <v>142</v>
      </c>
      <c r="F20" s="31">
        <f>('Misc Electric'!V5)</f>
        <v>0</v>
      </c>
      <c r="G20" s="32" t="s">
        <v>143</v>
      </c>
      <c r="H20" s="33">
        <f>SUM('Misc Electric'!W5)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Electric'!U15)</f>
        <v>0</v>
      </c>
      <c r="D21" s="41" t="s">
        <v>153</v>
      </c>
      <c r="E21" s="42" t="s">
        <v>144</v>
      </c>
      <c r="F21" s="43">
        <f>('Misc Electric'!V15)</f>
        <v>0</v>
      </c>
      <c r="G21" s="44" t="s">
        <v>126</v>
      </c>
      <c r="H21" s="51">
        <f>SUM('Misc Electric'!W15)</f>
        <v>0</v>
      </c>
    </row>
    <row r="22" spans="1:8" ht="15">
      <c r="A22" s="28" t="s">
        <v>154</v>
      </c>
      <c r="B22" s="29">
        <v>33482103</v>
      </c>
      <c r="C22" s="35">
        <f>('Misc Electric'!U8)</f>
        <v>0</v>
      </c>
      <c r="D22" s="30" t="s">
        <v>57</v>
      </c>
      <c r="E22" s="2" t="s">
        <v>142</v>
      </c>
      <c r="F22" s="31">
        <f>('Misc Electric'!V8)</f>
        <v>0</v>
      </c>
      <c r="G22" s="32" t="s">
        <v>143</v>
      </c>
      <c r="H22" s="33">
        <f>SUM('Misc Electric'!W8)</f>
        <v>0</v>
      </c>
    </row>
    <row r="23" spans="1:8" ht="15">
      <c r="A23" s="28" t="s">
        <v>154</v>
      </c>
      <c r="B23" s="29">
        <v>33483901</v>
      </c>
      <c r="C23" s="35">
        <f>('Misc Electric'!U9)</f>
        <v>0</v>
      </c>
      <c r="D23" s="30" t="s">
        <v>155</v>
      </c>
      <c r="E23" s="2" t="s">
        <v>142</v>
      </c>
      <c r="F23" s="31">
        <f>('Misc Electric'!V9)</f>
        <v>0</v>
      </c>
      <c r="G23" s="32" t="s">
        <v>143</v>
      </c>
      <c r="H23" s="33">
        <f>SUM('Misc Electric'!W9)</f>
        <v>0</v>
      </c>
    </row>
    <row r="24" spans="1:8" ht="15">
      <c r="A24" s="28" t="s">
        <v>156</v>
      </c>
      <c r="B24" s="29">
        <v>576</v>
      </c>
      <c r="C24" s="35">
        <f>('Misc Electric'!U17)</f>
        <v>0</v>
      </c>
      <c r="D24" s="30" t="s">
        <v>157</v>
      </c>
      <c r="E24" s="2" t="s">
        <v>144</v>
      </c>
      <c r="F24" s="31">
        <f>('Misc Electric'!V17)</f>
        <v>0</v>
      </c>
      <c r="G24" s="32" t="s">
        <v>126</v>
      </c>
      <c r="H24" s="33">
        <f>SUM('Misc Electric'!W17)</f>
        <v>0</v>
      </c>
    </row>
    <row r="25" spans="1:8" ht="15">
      <c r="A25" s="28" t="s">
        <v>156</v>
      </c>
      <c r="B25" s="29">
        <v>1098</v>
      </c>
      <c r="C25" s="35">
        <f>('Misc Electric'!U18)</f>
        <v>0</v>
      </c>
      <c r="D25" s="30" t="s">
        <v>158</v>
      </c>
      <c r="E25" s="2" t="s">
        <v>144</v>
      </c>
      <c r="F25" s="31">
        <f>('Misc Electric'!V18)</f>
        <v>0</v>
      </c>
      <c r="G25" s="32" t="s">
        <v>126</v>
      </c>
      <c r="H25" s="33">
        <f>SUM('Misc Electric'!W18)</f>
        <v>0</v>
      </c>
    </row>
    <row r="26" spans="1:8" ht="15" hidden="1">
      <c r="A26" s="28" t="s">
        <v>159</v>
      </c>
      <c r="B26" s="29" t="s">
        <v>35</v>
      </c>
      <c r="C26" s="35" t="str">
        <f>('Jasper Newton Electric'!U5)</f>
        <v>disconnected</v>
      </c>
      <c r="D26" s="30" t="s">
        <v>147</v>
      </c>
      <c r="E26" s="2" t="s">
        <v>142</v>
      </c>
      <c r="F26" s="31">
        <f>('Jasper Newton Electric'!V5)</f>
        <v>0</v>
      </c>
      <c r="G26" s="32" t="s">
        <v>143</v>
      </c>
      <c r="H26" s="33">
        <f>SUM('Jasper Newton Electric'!W5)</f>
        <v>0</v>
      </c>
    </row>
    <row r="27" spans="1:8" ht="15">
      <c r="A27" s="28" t="s">
        <v>159</v>
      </c>
      <c r="B27" s="29" t="s">
        <v>36</v>
      </c>
      <c r="C27" s="35">
        <f>('Jasper Newton Electric'!U6)</f>
        <v>0</v>
      </c>
      <c r="D27" s="30" t="s">
        <v>147</v>
      </c>
      <c r="E27" s="2" t="s">
        <v>142</v>
      </c>
      <c r="F27" s="31">
        <f>('Jasper Newton Electric'!V6)</f>
        <v>0</v>
      </c>
      <c r="G27" s="32" t="s">
        <v>143</v>
      </c>
      <c r="H27" s="33">
        <f>SUM('Jasper Newton Electric'!W6)</f>
        <v>0</v>
      </c>
    </row>
    <row r="28" spans="1:8" ht="15">
      <c r="A28" s="28" t="s">
        <v>159</v>
      </c>
      <c r="B28" s="29" t="s">
        <v>39</v>
      </c>
      <c r="C28" s="35">
        <f>('Jasper Newton Electric'!U7)</f>
        <v>0</v>
      </c>
      <c r="D28" s="30" t="s">
        <v>98</v>
      </c>
      <c r="E28" s="2" t="s">
        <v>142</v>
      </c>
      <c r="F28" s="31">
        <f>('Jasper Newton Electric'!V7)</f>
        <v>0</v>
      </c>
      <c r="G28" s="32" t="s">
        <v>143</v>
      </c>
      <c r="H28" s="33">
        <f>SUM('Jasper Newton Electric'!W7)</f>
        <v>0</v>
      </c>
    </row>
    <row r="29" spans="1:8" ht="15">
      <c r="A29" s="28" t="s">
        <v>159</v>
      </c>
      <c r="B29" s="29" t="s">
        <v>40</v>
      </c>
      <c r="C29" s="35">
        <f>('Jasper Newton Electric'!U8)</f>
        <v>0</v>
      </c>
      <c r="D29" s="30" t="s">
        <v>160</v>
      </c>
      <c r="E29" s="2" t="s">
        <v>142</v>
      </c>
      <c r="F29" s="31">
        <f>('Jasper Newton Electric'!V8)</f>
        <v>0</v>
      </c>
      <c r="G29" s="32" t="s">
        <v>143</v>
      </c>
      <c r="H29" s="33">
        <f>SUM('Jasper Newton Electric'!W8)</f>
        <v>0</v>
      </c>
    </row>
    <row r="30" spans="1:8" ht="15">
      <c r="A30" s="28" t="s">
        <v>159</v>
      </c>
      <c r="B30" s="29" t="s">
        <v>48</v>
      </c>
      <c r="C30" s="35">
        <f>('Jasper Newton Electric'!U9)</f>
        <v>0</v>
      </c>
      <c r="D30" s="30" t="s">
        <v>97</v>
      </c>
      <c r="E30" s="2" t="s">
        <v>142</v>
      </c>
      <c r="F30" s="31">
        <f>('Jasper Newton Electric'!V9)</f>
        <v>0</v>
      </c>
      <c r="G30" s="32" t="s">
        <v>143</v>
      </c>
      <c r="H30" s="33">
        <f>SUM('Jasper Newton Electric'!W9)</f>
        <v>0</v>
      </c>
    </row>
    <row r="31" spans="1:8" ht="15">
      <c r="A31" s="28" t="s">
        <v>159</v>
      </c>
      <c r="B31" s="29" t="s">
        <v>41</v>
      </c>
      <c r="C31" s="35">
        <f>('Jasper Newton Electric'!U10)</f>
        <v>0</v>
      </c>
      <c r="D31" s="30" t="s">
        <v>147</v>
      </c>
      <c r="E31" s="2" t="s">
        <v>142</v>
      </c>
      <c r="F31" s="31">
        <f>('Jasper Newton Electric'!V10)</f>
        <v>0</v>
      </c>
      <c r="G31" s="32" t="s">
        <v>143</v>
      </c>
      <c r="H31" s="33">
        <f>SUM('Jasper Newton Electric'!W10)</f>
        <v>0</v>
      </c>
    </row>
    <row r="32" spans="1:8" ht="15">
      <c r="A32" s="28" t="s">
        <v>159</v>
      </c>
      <c r="B32" s="29" t="s">
        <v>9</v>
      </c>
      <c r="C32" s="35">
        <f>('Jasper Newton Electric'!U11)</f>
        <v>0</v>
      </c>
      <c r="D32" s="30" t="s">
        <v>161</v>
      </c>
      <c r="E32" s="2" t="s">
        <v>142</v>
      </c>
      <c r="F32" s="31">
        <f>('Jasper Newton Electric'!V11)</f>
        <v>0</v>
      </c>
      <c r="G32" s="32" t="s">
        <v>143</v>
      </c>
      <c r="H32" s="33">
        <f>SUM('Jasper Newton Electric'!W11)</f>
        <v>0</v>
      </c>
    </row>
    <row r="33" spans="1:8" ht="15">
      <c r="A33" s="28" t="s">
        <v>159</v>
      </c>
      <c r="B33" s="29" t="s">
        <v>25</v>
      </c>
      <c r="C33" s="35" t="e">
        <f>('Jasper Newton Electric'!#REF!)</f>
        <v>#REF!</v>
      </c>
      <c r="D33" s="30" t="s">
        <v>162</v>
      </c>
      <c r="E33" s="2" t="s">
        <v>142</v>
      </c>
      <c r="F33" s="31" t="e">
        <f>('Jasper Newton Electric'!#REF!)</f>
        <v>#REF!</v>
      </c>
      <c r="G33" s="32" t="s">
        <v>143</v>
      </c>
      <c r="H33" s="33" t="e">
        <f>SUM('Jasper Newton Electric'!#REF!)</f>
        <v>#REF!</v>
      </c>
    </row>
    <row r="34" spans="1:8" ht="15">
      <c r="A34" s="28" t="s">
        <v>159</v>
      </c>
      <c r="B34" s="29" t="s">
        <v>23</v>
      </c>
      <c r="C34" s="35">
        <f>('Jasper Newton Electric'!U13)</f>
        <v>0</v>
      </c>
      <c r="D34" s="30" t="s">
        <v>162</v>
      </c>
      <c r="E34" s="2" t="s">
        <v>142</v>
      </c>
      <c r="F34" s="31">
        <f>('Jasper Newton Electric'!V13)</f>
        <v>0</v>
      </c>
      <c r="G34" s="32" t="s">
        <v>143</v>
      </c>
      <c r="H34" s="33">
        <f>SUM('Jasper Newton Electric'!W13)</f>
        <v>0</v>
      </c>
    </row>
    <row r="35" spans="1:8" ht="15">
      <c r="A35" s="28" t="s">
        <v>159</v>
      </c>
      <c r="B35" s="29" t="s">
        <v>42</v>
      </c>
      <c r="C35" s="35">
        <f>('Jasper Newton Electric'!U14)</f>
        <v>0</v>
      </c>
      <c r="D35" s="30" t="s">
        <v>147</v>
      </c>
      <c r="E35" s="2" t="s">
        <v>142</v>
      </c>
      <c r="F35" s="31">
        <f>('Jasper Newton Electric'!V14)</f>
        <v>0</v>
      </c>
      <c r="G35" s="32" t="s">
        <v>143</v>
      </c>
      <c r="H35" s="33">
        <f>SUM('Jasper Newton Electric'!W14)</f>
        <v>0</v>
      </c>
    </row>
    <row r="36" spans="1:8" ht="15">
      <c r="A36" s="28" t="s">
        <v>159</v>
      </c>
      <c r="B36" s="29" t="s">
        <v>16</v>
      </c>
      <c r="C36" s="35" t="e">
        <f>('Jasper Newton Electric'!#REF!)</f>
        <v>#REF!</v>
      </c>
      <c r="D36" s="30" t="s">
        <v>163</v>
      </c>
      <c r="E36" s="2" t="s">
        <v>142</v>
      </c>
      <c r="F36" s="31" t="e">
        <f>('Jasper Newton Electric'!#REF!)</f>
        <v>#REF!</v>
      </c>
      <c r="G36" s="32" t="s">
        <v>143</v>
      </c>
      <c r="H36" s="33" t="e">
        <f>SUM('Jasper Newton Electric'!#REF!)</f>
        <v>#REF!</v>
      </c>
    </row>
    <row r="37" spans="1:8" ht="15">
      <c r="A37" s="28" t="s">
        <v>159</v>
      </c>
      <c r="B37" s="29" t="s">
        <v>45</v>
      </c>
      <c r="C37" s="35">
        <f>('Jasper Newton Electric'!U16)</f>
        <v>0</v>
      </c>
      <c r="D37" s="30" t="s">
        <v>148</v>
      </c>
      <c r="E37" s="2" t="s">
        <v>142</v>
      </c>
      <c r="F37" s="31">
        <f>('Jasper Newton Electric'!V16)</f>
        <v>0</v>
      </c>
      <c r="G37" s="32" t="s">
        <v>143</v>
      </c>
      <c r="H37" s="33">
        <f>SUM('Jasper Newton Electric'!W16)</f>
        <v>0</v>
      </c>
    </row>
    <row r="38" spans="1:8" ht="15">
      <c r="A38" s="28" t="s">
        <v>159</v>
      </c>
      <c r="B38" s="29" t="s">
        <v>13</v>
      </c>
      <c r="C38" s="35" t="e">
        <f>('Jasper Newton Electric'!#REF!)</f>
        <v>#REF!</v>
      </c>
      <c r="D38" s="30" t="s">
        <v>160</v>
      </c>
      <c r="E38" s="2" t="s">
        <v>142</v>
      </c>
      <c r="F38" s="31" t="e">
        <f>('Jasper Newton Electric'!#REF!)</f>
        <v>#REF!</v>
      </c>
      <c r="G38" s="32" t="s">
        <v>143</v>
      </c>
      <c r="H38" s="33" t="e">
        <f>SUM('Jasper Newton Electric'!#REF!)</f>
        <v>#REF!</v>
      </c>
    </row>
    <row r="39" spans="1:8" ht="15">
      <c r="A39" s="28" t="s">
        <v>159</v>
      </c>
      <c r="B39" s="29" t="s">
        <v>19</v>
      </c>
      <c r="C39" s="35" t="e">
        <f>('Jasper Newton Electric'!#REF!)</f>
        <v>#REF!</v>
      </c>
      <c r="D39" s="30" t="s">
        <v>158</v>
      </c>
      <c r="E39" s="2" t="s">
        <v>142</v>
      </c>
      <c r="F39" s="31" t="e">
        <f>('Jasper Newton Electric'!#REF!)</f>
        <v>#REF!</v>
      </c>
      <c r="G39" s="32" t="s">
        <v>143</v>
      </c>
      <c r="H39" s="33" t="e">
        <f>SUM('Jasper Newton Electric'!#REF!)</f>
        <v>#REF!</v>
      </c>
    </row>
    <row r="40" spans="1:8" ht="15">
      <c r="A40" s="28" t="s">
        <v>159</v>
      </c>
      <c r="B40" s="29" t="s">
        <v>46</v>
      </c>
      <c r="C40" s="35">
        <f>('Jasper Newton Electric'!U19)</f>
        <v>0</v>
      </c>
      <c r="D40" s="30" t="s">
        <v>98</v>
      </c>
      <c r="E40" s="2" t="s">
        <v>142</v>
      </c>
      <c r="F40" s="31">
        <f>('Jasper Newton Electric'!V19)</f>
        <v>0</v>
      </c>
      <c r="G40" s="32" t="s">
        <v>143</v>
      </c>
      <c r="H40" s="33">
        <f>SUM('Jasper Newton Electric'!W19)</f>
        <v>0</v>
      </c>
    </row>
    <row r="41" spans="1:8" ht="15">
      <c r="A41" s="28" t="s">
        <v>159</v>
      </c>
      <c r="B41" s="29" t="s">
        <v>47</v>
      </c>
      <c r="C41" s="35">
        <f>('Jasper Newton Electric'!U20)</f>
        <v>0</v>
      </c>
      <c r="D41" s="2" t="s">
        <v>98</v>
      </c>
      <c r="E41" s="2" t="s">
        <v>142</v>
      </c>
      <c r="F41" s="31">
        <f>('Jasper Newton Electric'!V20)</f>
        <v>0</v>
      </c>
      <c r="G41" s="32" t="s">
        <v>143</v>
      </c>
      <c r="H41" s="33">
        <f>SUM('Jasper Newton Electric'!W20)</f>
        <v>0</v>
      </c>
    </row>
    <row r="42" spans="1:8" ht="15">
      <c r="A42" s="28" t="s">
        <v>159</v>
      </c>
      <c r="B42" s="29" t="s">
        <v>66</v>
      </c>
      <c r="C42" s="35" t="e">
        <f>('Jasper Newton Electric'!#REF!)</f>
        <v>#REF!</v>
      </c>
      <c r="D42" s="2" t="s">
        <v>163</v>
      </c>
      <c r="E42" s="2" t="s">
        <v>142</v>
      </c>
      <c r="F42" s="31" t="e">
        <f>('Jasper Newton Electric'!#REF!)</f>
        <v>#REF!</v>
      </c>
      <c r="G42" s="32" t="s">
        <v>143</v>
      </c>
      <c r="H42" s="33" t="e">
        <f>SUM('Jasper Newton Electric'!#REF!)</f>
        <v>#REF!</v>
      </c>
    </row>
    <row r="43" spans="1:8" ht="15">
      <c r="A43" s="28" t="s">
        <v>159</v>
      </c>
      <c r="B43" s="29" t="s">
        <v>80</v>
      </c>
      <c r="C43" s="35">
        <f>('Jasper Newton Electric'!U22)</f>
        <v>0</v>
      </c>
      <c r="D43" s="2" t="s">
        <v>97</v>
      </c>
      <c r="E43" s="2" t="s">
        <v>142</v>
      </c>
      <c r="F43" s="31">
        <f>('Jasper Newton Electric'!V22)</f>
        <v>0</v>
      </c>
      <c r="G43" s="32" t="s">
        <v>143</v>
      </c>
      <c r="H43" s="33">
        <f>SUM('Jasper Newton Electric'!W22)</f>
        <v>0</v>
      </c>
    </row>
    <row r="44" spans="1:8" ht="15">
      <c r="A44" s="28" t="s">
        <v>159</v>
      </c>
      <c r="B44" s="29" t="s">
        <v>92</v>
      </c>
      <c r="C44" s="35">
        <f>('Jasper Newton Electric'!U23)</f>
        <v>0</v>
      </c>
      <c r="D44" s="2" t="s">
        <v>164</v>
      </c>
      <c r="E44" s="2" t="s">
        <v>142</v>
      </c>
      <c r="F44" s="31">
        <f>('Jasper Newton Electric'!V23)</f>
        <v>0</v>
      </c>
      <c r="G44" s="32" t="s">
        <v>143</v>
      </c>
      <c r="H44" s="33">
        <f>SUM('Jasper Newton Electric'!W23)</f>
        <v>0</v>
      </c>
    </row>
    <row r="45" spans="1:8" ht="15">
      <c r="A45" s="28" t="s">
        <v>159</v>
      </c>
      <c r="B45" s="29" t="s">
        <v>189</v>
      </c>
      <c r="C45" s="35" t="str">
        <f>'Jasper Newton Electric'!F23</f>
        <v>12/5/18-1/4/19</v>
      </c>
      <c r="D45" s="2" t="str">
        <f>'Jasper Newton Electric'!B23</f>
        <v>R&amp;B 4 barn</v>
      </c>
      <c r="E45" s="2" t="s">
        <v>142</v>
      </c>
      <c r="F45" s="31">
        <f>'Jasper Newton Electric'!G23</f>
        <v>2552</v>
      </c>
      <c r="G45" s="32" t="s">
        <v>143</v>
      </c>
      <c r="H45" s="33">
        <f>'Jasper Newton Electric'!H23</f>
        <v>387.56</v>
      </c>
    </row>
    <row r="46" spans="1:8" ht="15">
      <c r="A46" s="28" t="s">
        <v>159</v>
      </c>
      <c r="B46" s="29" t="s">
        <v>186</v>
      </c>
      <c r="C46" s="35" t="str">
        <f>'Jasper Newton Electric'!F24</f>
        <v>12/28/18-1/25/19</v>
      </c>
      <c r="D46" s="2" t="str">
        <f>'Jasper Newton Electric'!B24</f>
        <v>jas airport runway lights</v>
      </c>
      <c r="E46" s="2" t="s">
        <v>142</v>
      </c>
      <c r="F46" s="31">
        <f>'Jasper Newton Electric'!G24</f>
        <v>3624</v>
      </c>
      <c r="G46" s="32" t="s">
        <v>143</v>
      </c>
      <c r="H46" s="33">
        <f>'Jasper Newton Electric'!H24</f>
        <v>426.25</v>
      </c>
    </row>
    <row r="47" spans="1:8" ht="15">
      <c r="A47" s="28" t="s">
        <v>159</v>
      </c>
      <c r="B47" s="29" t="s">
        <v>191</v>
      </c>
      <c r="C47" s="35" t="str">
        <f>'Jasper Newton Electric'!F25</f>
        <v>12/19/18 - 01/18/19</v>
      </c>
      <c r="D47" s="2" t="str">
        <f>'Jasper Newton Electric'!B25</f>
        <v>Agg Pad Gate</v>
      </c>
      <c r="E47" s="2" t="s">
        <v>142</v>
      </c>
      <c r="F47" s="31">
        <f>'Jasper Newton Electric'!G25</f>
        <v>14</v>
      </c>
      <c r="G47" s="32" t="s">
        <v>143</v>
      </c>
      <c r="H47" s="33">
        <f>'Jasper Newton Electric'!H25</f>
        <v>23.56</v>
      </c>
    </row>
    <row r="48" spans="1:8" ht="15">
      <c r="A48" s="28" t="s">
        <v>165</v>
      </c>
      <c r="B48" s="29">
        <v>154</v>
      </c>
      <c r="C48" s="35" t="str">
        <f>('Misc Electric'!F18)</f>
        <v>12/26/18-1/25/19</v>
      </c>
      <c r="D48" s="2" t="s">
        <v>163</v>
      </c>
      <c r="E48" s="2" t="s">
        <v>144</v>
      </c>
      <c r="F48" s="31">
        <f>('Misc Electric'!G18)</f>
        <v>3200</v>
      </c>
      <c r="G48" s="32" t="s">
        <v>126</v>
      </c>
      <c r="H48" s="34">
        <f>SUM('Misc Electric'!H18)</f>
        <v>41.21</v>
      </c>
    </row>
    <row r="49" spans="1:8" ht="15">
      <c r="A49" s="28" t="s">
        <v>166</v>
      </c>
      <c r="B49" s="29" t="s">
        <v>29</v>
      </c>
      <c r="C49" s="35">
        <f>('Misc Electric'!F6)</f>
        <v>0</v>
      </c>
      <c r="D49" s="2" t="s">
        <v>167</v>
      </c>
      <c r="E49" s="30" t="s">
        <v>142</v>
      </c>
      <c r="F49" s="31">
        <f>('Misc Electric'!G6)</f>
        <v>0</v>
      </c>
      <c r="G49" s="32" t="s">
        <v>143</v>
      </c>
      <c r="H49" s="34">
        <f>SUM('Misc Electric'!H6)</f>
        <v>0</v>
      </c>
    </row>
    <row r="50" spans="1:8" ht="15">
      <c r="A50" s="28" t="s">
        <v>168</v>
      </c>
      <c r="B50" s="29">
        <v>97</v>
      </c>
      <c r="C50" s="35" t="str">
        <f>('Misc Electric'!F19)</f>
        <v>1/1/19-1/31/19</v>
      </c>
      <c r="D50" s="2" t="s">
        <v>169</v>
      </c>
      <c r="E50" s="30" t="s">
        <v>144</v>
      </c>
      <c r="F50" s="31">
        <f>('Misc Electric'!G19)</f>
        <v>5000</v>
      </c>
      <c r="G50" s="32" t="s">
        <v>126</v>
      </c>
      <c r="H50" s="34">
        <f>SUM('Misc Electric'!H19)</f>
        <v>44</v>
      </c>
    </row>
    <row r="51" spans="1:8" ht="15">
      <c r="A51" s="28" t="s">
        <v>168</v>
      </c>
      <c r="B51" s="29">
        <v>1431</v>
      </c>
      <c r="C51" s="35" t="str">
        <f>('Misc Electric'!F20)</f>
        <v>12/21/18-1/17/19</v>
      </c>
      <c r="D51" s="2" t="s">
        <v>170</v>
      </c>
      <c r="E51" s="30" t="s">
        <v>144</v>
      </c>
      <c r="F51" s="31">
        <f>('Misc Electric'!G20)</f>
        <v>984</v>
      </c>
      <c r="G51" s="32" t="s">
        <v>126</v>
      </c>
      <c r="H51" s="34">
        <f>SUM('Misc Electric'!H20)</f>
        <v>39.13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Reagan Nail</cp:lastModifiedBy>
  <cp:lastPrinted>2017-12-01T17:02:23Z</cp:lastPrinted>
  <dcterms:created xsi:type="dcterms:W3CDTF">2004-01-26T15:02:54Z</dcterms:created>
  <dcterms:modified xsi:type="dcterms:W3CDTF">2019-06-17T20:09:42Z</dcterms:modified>
  <cp:category/>
  <cp:version/>
  <cp:contentType/>
  <cp:contentStatus/>
</cp:coreProperties>
</file>