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IMESHEET ORIGINALS\2023 TIMESHEETS\"/>
    </mc:Choice>
  </mc:AlternateContent>
  <xr:revisionPtr revIDLastSave="0" documentId="13_ncr:1_{1CCE7F2B-8AED-486F-9EBC-11D71D6EE0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4" r:id="rId2"/>
  </sheets>
  <definedNames>
    <definedName name="_xlnm.Print_Area" localSheetId="0">Sheet1!$A$1:$R$47</definedName>
  </definedNames>
  <calcPr calcId="181029"/>
  <customWorkbookViews>
    <customWorkbookView name="Time Sheet" guid="{31B0436A-1A17-4CED-BD53-04C0A5BE04DB}" maximized="1" xWindow="1" yWindow="1" windowWidth="1676" windowHeight="820" activeSheetId="1"/>
  </customWorkbookViews>
</workbook>
</file>

<file path=xl/calcChain.xml><?xml version="1.0" encoding="utf-8"?>
<calcChain xmlns="http://schemas.openxmlformats.org/spreadsheetml/2006/main">
  <c r="Q28" i="1" l="1"/>
  <c r="I28" i="1"/>
  <c r="P18" i="1" l="1"/>
  <c r="O18" i="1"/>
  <c r="N18" i="1"/>
  <c r="M18" i="1"/>
  <c r="L18" i="1"/>
  <c r="K18" i="1"/>
  <c r="J18" i="1"/>
  <c r="H18" i="1"/>
  <c r="G18" i="1"/>
  <c r="F18" i="1"/>
  <c r="E18" i="1"/>
  <c r="D18" i="1"/>
  <c r="C18" i="1"/>
  <c r="Q18" i="1" l="1"/>
  <c r="Q29" i="1"/>
  <c r="Q27" i="1"/>
  <c r="Q26" i="1"/>
  <c r="Q24" i="1"/>
  <c r="Q23" i="1"/>
  <c r="Q22" i="1"/>
  <c r="Q21" i="1"/>
  <c r="Q20" i="1"/>
  <c r="Q19" i="1"/>
  <c r="B18" i="1"/>
  <c r="I18" i="1" s="1"/>
  <c r="Q25" i="1"/>
  <c r="A7" i="1"/>
  <c r="B10" i="1" s="1"/>
  <c r="H30" i="1"/>
  <c r="B30" i="1"/>
  <c r="I29" i="1"/>
  <c r="I27" i="1"/>
  <c r="I26" i="1"/>
  <c r="I24" i="1"/>
  <c r="I23" i="1"/>
  <c r="I22" i="1"/>
  <c r="I21" i="1"/>
  <c r="I20" i="1"/>
  <c r="I19" i="1"/>
  <c r="R26" i="1" l="1"/>
  <c r="R29" i="1"/>
  <c r="Q46" i="1" s="1"/>
  <c r="Q47" i="1" s="1"/>
  <c r="R27" i="1"/>
  <c r="N45" i="1" s="1"/>
  <c r="R22" i="1"/>
  <c r="E46" i="1" s="1"/>
  <c r="R28" i="1"/>
  <c r="R19" i="1"/>
  <c r="R23" i="1"/>
  <c r="H45" i="1" s="1"/>
  <c r="R24" i="1"/>
  <c r="H46" i="1" s="1"/>
  <c r="R20" i="1"/>
  <c r="R21" i="1"/>
  <c r="E45" i="1"/>
  <c r="B46" i="1"/>
  <c r="N46" i="1"/>
  <c r="K46" i="1"/>
  <c r="Q30" i="1"/>
  <c r="C10" i="1"/>
  <c r="D10" i="1" s="1"/>
  <c r="E10" i="1" s="1"/>
  <c r="F10" i="1" s="1"/>
  <c r="G10" i="1" s="1"/>
  <c r="H10" i="1" s="1"/>
  <c r="J10" i="1" s="1"/>
  <c r="K10" i="1" s="1"/>
  <c r="L10" i="1" s="1"/>
  <c r="M10" i="1" s="1"/>
  <c r="N10" i="1" s="1"/>
  <c r="O10" i="1" s="1"/>
  <c r="P10" i="1" s="1"/>
  <c r="H7" i="1"/>
  <c r="B45" i="1"/>
  <c r="B47" i="1" s="1"/>
  <c r="R18" i="1" l="1"/>
  <c r="I25" i="1"/>
  <c r="R25" i="1" s="1"/>
  <c r="K45" i="1" s="1"/>
  <c r="H47" i="1"/>
  <c r="N47" i="1"/>
  <c r="E47" i="1"/>
  <c r="I30" i="1"/>
  <c r="S18" i="1"/>
  <c r="K47" i="1" l="1"/>
  <c r="R30" i="1"/>
</calcChain>
</file>

<file path=xl/sharedStrings.xml><?xml version="1.0" encoding="utf-8"?>
<sst xmlns="http://schemas.openxmlformats.org/spreadsheetml/2006/main" count="76" uniqueCount="65">
  <si>
    <t>Austin County Employee Time Sheet</t>
  </si>
  <si>
    <t>Last Name</t>
  </si>
  <si>
    <t>Pay Period Starting</t>
  </si>
  <si>
    <t>First Name</t>
  </si>
  <si>
    <t>Employment Date</t>
  </si>
  <si>
    <t>Pay Period Ending</t>
  </si>
  <si>
    <t>Sun</t>
  </si>
  <si>
    <t>Mon</t>
  </si>
  <si>
    <t>Tue</t>
  </si>
  <si>
    <t>Wed</t>
  </si>
  <si>
    <t>Thu</t>
  </si>
  <si>
    <t>Fri</t>
  </si>
  <si>
    <t>Sat</t>
  </si>
  <si>
    <t>Date of Pay Period</t>
  </si>
  <si>
    <t>Hours Worked</t>
  </si>
  <si>
    <t>Vacation Earned</t>
  </si>
  <si>
    <t>Vacation Taken</t>
  </si>
  <si>
    <t>Sick Earned</t>
  </si>
  <si>
    <t>Sick Taken</t>
  </si>
  <si>
    <t>Other Time Earned</t>
  </si>
  <si>
    <t>Other Time Taken</t>
  </si>
  <si>
    <t>Comp Time Earned @ 1.5</t>
  </si>
  <si>
    <t>Comp Taken</t>
  </si>
  <si>
    <t>Holiday Earned</t>
  </si>
  <si>
    <t>Holiday Taken</t>
  </si>
  <si>
    <t>Leave without Pay (LWOP)</t>
  </si>
  <si>
    <t>Total Hours</t>
  </si>
  <si>
    <t>Vacation Leave</t>
  </si>
  <si>
    <t>Sick Leave</t>
  </si>
  <si>
    <t>Other Time</t>
  </si>
  <si>
    <t>Comp Time</t>
  </si>
  <si>
    <t>Holiday</t>
  </si>
  <si>
    <t>LWOP</t>
  </si>
  <si>
    <t>Office/Dept.</t>
  </si>
  <si>
    <t>Balance Forward</t>
  </si>
  <si>
    <t>Earned</t>
  </si>
  <si>
    <t>Taken</t>
  </si>
  <si>
    <t>Ending Balance</t>
  </si>
  <si>
    <t>Time IN</t>
  </si>
  <si>
    <t>Time OUT</t>
  </si>
  <si>
    <t>Comments:</t>
  </si>
  <si>
    <t>Hours = physical hours you are at work and working</t>
  </si>
  <si>
    <t>I understand and have accurately completed my own time sheet.  I worked these hours and my supervisor has approved them.  If any of</t>
  </si>
  <si>
    <t>this information is not true, I understand this is a violation of Section 37.10 of the Texas Penal Code and I will be terminated.</t>
  </si>
  <si>
    <t>Employee Signature</t>
  </si>
  <si>
    <t>Elected Official or Designee Signature</t>
  </si>
  <si>
    <t>Time IN  (Use Military Time)</t>
  </si>
  <si>
    <t>Enter Start Date of Pay Period Here</t>
  </si>
  <si>
    <t>example 9/3</t>
  </si>
  <si>
    <t>as decimals ex: (2.5 )</t>
  </si>
  <si>
    <t>Enter numbers in this area as</t>
  </si>
  <si>
    <t>military time.  (ex:  07:30 or 16:45)</t>
  </si>
  <si>
    <t>Don't forget the colon.</t>
  </si>
  <si>
    <t>Enter Numbers in this area</t>
  </si>
  <si>
    <t>2 Wk</t>
  </si>
  <si>
    <t>Totals</t>
  </si>
  <si>
    <t>Wk 2</t>
  </si>
  <si>
    <t>Wk 1</t>
  </si>
  <si>
    <t>Total</t>
  </si>
  <si>
    <t>For work week starting Sunday</t>
  </si>
  <si>
    <t>Use the Rule of 7 minutes</t>
  </si>
  <si>
    <t>to calculate start &amp; end times</t>
  </si>
  <si>
    <r>
      <t xml:space="preserve">Comp over 40 - </t>
    </r>
    <r>
      <rPr>
        <sz val="11"/>
        <color rgb="FFFF0000"/>
        <rFont val="Calibri"/>
        <family val="2"/>
        <scheme val="minor"/>
      </rPr>
      <t>Revised 11-08-16</t>
    </r>
  </si>
  <si>
    <r>
      <t xml:space="preserve">Time sheets are due at 8:30 am on the date indicated. </t>
    </r>
    <r>
      <rPr>
        <b/>
        <sz val="8"/>
        <color rgb="FFFF0000"/>
        <rFont val="Calibri"/>
        <family val="2"/>
        <scheme val="minor"/>
      </rPr>
      <t>See Personnel Policy Manual 5.03 CHECK DELIVERY for date and time checks are issued.  </t>
    </r>
    <r>
      <rPr>
        <sz val="8"/>
        <color theme="1"/>
        <rFont val="Calibri"/>
        <family val="2"/>
        <scheme val="minor"/>
      </rPr>
      <t xml:space="preserve">           </t>
    </r>
    <r>
      <rPr>
        <sz val="8"/>
        <rFont val="Calibri"/>
        <family val="2"/>
        <scheme val="minor"/>
      </rPr>
      <t> </t>
    </r>
    <r>
      <rPr>
        <b/>
        <u/>
        <sz val="8"/>
        <rFont val="Calibri"/>
        <family val="2"/>
        <scheme val="minor"/>
      </rPr>
      <t>ORIGINAL MUST BE TURNED INTO THE TREASURER'S OFFICE</t>
    </r>
    <r>
      <rPr>
        <sz val="8"/>
        <rFont val="Calibri"/>
        <family val="2"/>
        <scheme val="minor"/>
      </rPr>
      <t>.</t>
    </r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</si>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</sst>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;@"/>
    <numFmt numFmtId="165" formatCode="m/d;@"/>
    <numFmt numFmtId="166" formatCode="h:mm;@"/>
    <numFmt numFmtId="167" formatCode="[$-409]d\-mmm\-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Arial"/>
      <family val="2"/>
    </font>
    <font>
      <b/>
      <sz val="8"/>
      <color rgb="FFFF0000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</fills>
  <borders count="89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double">
        <color auto="1"/>
      </left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mediumDashed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3" xfId="0" applyBorder="1"/>
    <xf numFmtId="0" fontId="0" fillId="0" borderId="4" xfId="0" applyBorder="1"/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8" xfId="0" applyFont="1" applyBorder="1"/>
    <xf numFmtId="0" fontId="2" fillId="0" borderId="20" xfId="0" applyFont="1" applyBorder="1"/>
    <xf numFmtId="0" fontId="0" fillId="0" borderId="5" xfId="0" applyBorder="1"/>
    <xf numFmtId="0" fontId="2" fillId="0" borderId="32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/>
    <xf numFmtId="0" fontId="0" fillId="0" borderId="10" xfId="0" applyBorder="1"/>
    <xf numFmtId="0" fontId="0" fillId="0" borderId="33" xfId="0" applyBorder="1"/>
    <xf numFmtId="0" fontId="2" fillId="0" borderId="34" xfId="0" applyFont="1" applyBorder="1"/>
    <xf numFmtId="20" fontId="0" fillId="0" borderId="0" xfId="0" applyNumberFormat="1"/>
    <xf numFmtId="21" fontId="0" fillId="0" borderId="0" xfId="0" applyNumberFormat="1"/>
    <xf numFmtId="0" fontId="2" fillId="0" borderId="36" xfId="0" applyFont="1" applyBorder="1"/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0" borderId="38" xfId="0" applyFont="1" applyBorder="1" applyAlignment="1">
      <alignment horizontal="left"/>
    </xf>
    <xf numFmtId="0" fontId="3" fillId="0" borderId="42" xfId="0" applyFont="1" applyBorder="1" applyAlignment="1">
      <alignment horizontal="center" vertical="center"/>
    </xf>
    <xf numFmtId="0" fontId="2" fillId="0" borderId="32" xfId="0" applyFont="1" applyBorder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/>
    <xf numFmtId="164" fontId="4" fillId="0" borderId="10" xfId="0" applyNumberFormat="1" applyFon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4" fontId="4" fillId="0" borderId="11" xfId="0" applyNumberFormat="1" applyFont="1" applyBorder="1"/>
    <xf numFmtId="164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0" borderId="49" xfId="0" applyFont="1" applyBorder="1"/>
    <xf numFmtId="0" fontId="2" fillId="3" borderId="54" xfId="0" applyFont="1" applyFill="1" applyBorder="1" applyAlignment="1">
      <alignment vertical="center"/>
    </xf>
    <xf numFmtId="0" fontId="2" fillId="0" borderId="55" xfId="0" applyFont="1" applyBorder="1"/>
    <xf numFmtId="0" fontId="2" fillId="0" borderId="56" xfId="0" applyFont="1" applyBorder="1"/>
    <xf numFmtId="0" fontId="2" fillId="0" borderId="57" xfId="0" applyFont="1" applyBorder="1"/>
    <xf numFmtId="0" fontId="2" fillId="0" borderId="58" xfId="0" applyFont="1" applyBorder="1"/>
    <xf numFmtId="0" fontId="0" fillId="0" borderId="56" xfId="0" applyBorder="1"/>
    <xf numFmtId="0" fontId="0" fillId="0" borderId="59" xfId="0" applyBorder="1"/>
    <xf numFmtId="0" fontId="2" fillId="0" borderId="23" xfId="0" applyFont="1" applyBorder="1" applyProtection="1">
      <protection locked="0"/>
    </xf>
    <xf numFmtId="0" fontId="0" fillId="0" borderId="26" xfId="0" applyBorder="1" applyProtection="1">
      <protection locked="0"/>
    </xf>
    <xf numFmtId="0" fontId="10" fillId="0" borderId="0" xfId="0" applyFont="1"/>
    <xf numFmtId="2" fontId="11" fillId="5" borderId="1" xfId="0" applyNumberFormat="1" applyFont="1" applyFill="1" applyBorder="1"/>
    <xf numFmtId="0" fontId="11" fillId="5" borderId="71" xfId="0" applyFont="1" applyFill="1" applyBorder="1"/>
    <xf numFmtId="0" fontId="0" fillId="5" borderId="1" xfId="0" applyFill="1" applyBorder="1"/>
    <xf numFmtId="0" fontId="0" fillId="5" borderId="71" xfId="0" applyFill="1" applyBorder="1"/>
    <xf numFmtId="2" fontId="0" fillId="5" borderId="1" xfId="0" applyNumberFormat="1" applyFill="1" applyBorder="1"/>
    <xf numFmtId="0" fontId="0" fillId="5" borderId="72" xfId="0" applyFill="1" applyBorder="1"/>
    <xf numFmtId="0" fontId="0" fillId="5" borderId="73" xfId="0" applyFill="1" applyBorder="1"/>
    <xf numFmtId="0" fontId="0" fillId="5" borderId="69" xfId="0" applyFill="1" applyBorder="1"/>
    <xf numFmtId="0" fontId="0" fillId="5" borderId="70" xfId="0" applyFill="1" applyBorder="1"/>
    <xf numFmtId="0" fontId="5" fillId="4" borderId="74" xfId="0" applyFont="1" applyFill="1" applyBorder="1" applyAlignment="1">
      <alignment horizontal="center"/>
    </xf>
    <xf numFmtId="0" fontId="11" fillId="5" borderId="1" xfId="0" applyFont="1" applyFill="1" applyBorder="1"/>
    <xf numFmtId="21" fontId="11" fillId="0" borderId="75" xfId="0" applyNumberFormat="1" applyFont="1" applyBorder="1"/>
    <xf numFmtId="0" fontId="2" fillId="0" borderId="76" xfId="0" applyFont="1" applyBorder="1"/>
    <xf numFmtId="0" fontId="12" fillId="0" borderId="0" xfId="0" applyFont="1"/>
    <xf numFmtId="2" fontId="13" fillId="0" borderId="72" xfId="0" applyNumberFormat="1" applyFont="1" applyBorder="1" applyProtection="1">
      <protection hidden="1"/>
    </xf>
    <xf numFmtId="0" fontId="5" fillId="0" borderId="15" xfId="0" applyFont="1" applyBorder="1" applyAlignment="1">
      <alignment horizontal="center"/>
    </xf>
    <xf numFmtId="0" fontId="14" fillId="0" borderId="88" xfId="0" applyFont="1" applyBorder="1" applyAlignment="1">
      <alignment wrapText="1"/>
    </xf>
    <xf numFmtId="0" fontId="0" fillId="0" borderId="0" xfId="0" applyAlignment="1">
      <alignment shrinkToFit="1"/>
    </xf>
    <xf numFmtId="165" fontId="17" fillId="0" borderId="19" xfId="0" applyNumberFormat="1" applyFont="1" applyBorder="1" applyAlignment="1">
      <alignment horizontal="center"/>
    </xf>
    <xf numFmtId="166" fontId="18" fillId="0" borderId="35" xfId="0" applyNumberFormat="1" applyFont="1" applyBorder="1" applyAlignment="1" applyProtection="1">
      <alignment horizontal="center"/>
      <protection locked="0"/>
    </xf>
    <xf numFmtId="166" fontId="18" fillId="0" borderId="17" xfId="0" applyNumberFormat="1" applyFont="1" applyBorder="1" applyAlignment="1" applyProtection="1">
      <alignment horizontal="center"/>
      <protection locked="0"/>
    </xf>
    <xf numFmtId="166" fontId="18" fillId="0" borderId="50" xfId="0" applyNumberFormat="1" applyFont="1" applyBorder="1" applyAlignment="1" applyProtection="1">
      <alignment horizontal="center"/>
      <protection locked="0"/>
    </xf>
    <xf numFmtId="166" fontId="18" fillId="0" borderId="67" xfId="0" applyNumberFormat="1" applyFont="1" applyBorder="1" applyAlignment="1" applyProtection="1">
      <alignment horizontal="center"/>
      <protection locked="0"/>
    </xf>
    <xf numFmtId="0" fontId="17" fillId="4" borderId="19" xfId="0" applyFont="1" applyFill="1" applyBorder="1" applyAlignment="1">
      <alignment horizontal="center"/>
    </xf>
    <xf numFmtId="0" fontId="17" fillId="4" borderId="68" xfId="0" applyFont="1" applyFill="1" applyBorder="1" applyAlignment="1">
      <alignment horizontal="center"/>
    </xf>
    <xf numFmtId="166" fontId="18" fillId="4" borderId="51" xfId="0" applyNumberFormat="1" applyFont="1" applyFill="1" applyBorder="1" applyAlignment="1">
      <alignment horizontal="center"/>
    </xf>
    <xf numFmtId="2" fontId="18" fillId="4" borderId="52" xfId="0" applyNumberFormat="1" applyFont="1" applyFill="1" applyBorder="1" applyAlignment="1">
      <alignment horizontal="center"/>
    </xf>
    <xf numFmtId="0" fontId="18" fillId="4" borderId="51" xfId="0" applyFont="1" applyFill="1" applyBorder="1" applyAlignment="1">
      <alignment horizontal="center"/>
    </xf>
    <xf numFmtId="0" fontId="18" fillId="4" borderId="67" xfId="0" applyFont="1" applyFill="1" applyBorder="1" applyAlignment="1">
      <alignment horizontal="center"/>
    </xf>
    <xf numFmtId="2" fontId="18" fillId="4" borderId="68" xfId="0" applyNumberFormat="1" applyFont="1" applyFill="1" applyBorder="1" applyAlignment="1">
      <alignment horizontal="center"/>
    </xf>
    <xf numFmtId="0" fontId="11" fillId="0" borderId="0" xfId="0" applyFont="1"/>
    <xf numFmtId="20" fontId="18" fillId="0" borderId="37" xfId="0" applyNumberFormat="1" applyFont="1" applyBorder="1" applyAlignment="1">
      <alignment horizontal="center"/>
    </xf>
    <xf numFmtId="2" fontId="18" fillId="2" borderId="84" xfId="0" applyNumberFormat="1" applyFont="1" applyFill="1" applyBorder="1" applyAlignment="1">
      <alignment horizontal="center"/>
    </xf>
    <xf numFmtId="2" fontId="18" fillId="2" borderId="13" xfId="0" applyNumberFormat="1" applyFont="1" applyFill="1" applyBorder="1" applyAlignment="1">
      <alignment horizontal="center"/>
    </xf>
    <xf numFmtId="2" fontId="18" fillId="0" borderId="35" xfId="0" applyNumberFormat="1" applyFont="1" applyBorder="1" applyAlignment="1" applyProtection="1">
      <alignment horizontal="center"/>
      <protection locked="0"/>
    </xf>
    <xf numFmtId="2" fontId="18" fillId="0" borderId="77" xfId="0" applyNumberFormat="1" applyFont="1" applyBorder="1" applyAlignment="1" applyProtection="1">
      <alignment horizontal="center"/>
      <protection locked="0"/>
    </xf>
    <xf numFmtId="2" fontId="18" fillId="2" borderId="85" xfId="0" applyNumberFormat="1" applyFont="1" applyFill="1" applyBorder="1" applyAlignment="1">
      <alignment horizontal="center"/>
    </xf>
    <xf numFmtId="2" fontId="18" fillId="0" borderId="81" xfId="0" applyNumberFormat="1" applyFont="1" applyBorder="1" applyAlignment="1" applyProtection="1">
      <alignment horizontal="center"/>
      <protection locked="0"/>
    </xf>
    <xf numFmtId="2" fontId="18" fillId="2" borderId="59" xfId="0" applyNumberFormat="1" applyFont="1" applyFill="1" applyBorder="1" applyAlignment="1">
      <alignment horizontal="center"/>
    </xf>
    <xf numFmtId="2" fontId="18" fillId="0" borderId="17" xfId="0" applyNumberFormat="1" applyFont="1" applyBorder="1" applyAlignment="1" applyProtection="1">
      <alignment horizontal="center"/>
      <protection locked="0"/>
    </xf>
    <xf numFmtId="2" fontId="18" fillId="0" borderId="78" xfId="0" applyNumberFormat="1" applyFont="1" applyBorder="1" applyAlignment="1" applyProtection="1">
      <alignment horizontal="center"/>
      <protection locked="0"/>
    </xf>
    <xf numFmtId="2" fontId="18" fillId="0" borderId="82" xfId="0" applyNumberFormat="1" applyFont="1" applyBorder="1" applyAlignment="1" applyProtection="1">
      <alignment horizontal="center"/>
      <protection locked="0"/>
    </xf>
    <xf numFmtId="2" fontId="18" fillId="2" borderId="25" xfId="0" applyNumberFormat="1" applyFont="1" applyFill="1" applyBorder="1" applyAlignment="1">
      <alignment horizontal="center"/>
    </xf>
    <xf numFmtId="2" fontId="18" fillId="0" borderId="17" xfId="0" applyNumberFormat="1" applyFont="1" applyBorder="1" applyAlignment="1">
      <alignment horizontal="center"/>
    </xf>
    <xf numFmtId="2" fontId="18" fillId="0" borderId="78" xfId="0" applyNumberFormat="1" applyFont="1" applyBorder="1" applyAlignment="1">
      <alignment horizontal="center"/>
    </xf>
    <xf numFmtId="2" fontId="18" fillId="0" borderId="82" xfId="0" applyNumberFormat="1" applyFont="1" applyBorder="1" applyAlignment="1">
      <alignment horizontal="center"/>
    </xf>
    <xf numFmtId="2" fontId="18" fillId="0" borderId="50" xfId="0" applyNumberFormat="1" applyFont="1" applyBorder="1" applyAlignment="1" applyProtection="1">
      <alignment horizontal="center"/>
      <protection locked="0"/>
    </xf>
    <xf numFmtId="2" fontId="18" fillId="0" borderId="80" xfId="0" applyNumberFormat="1" applyFont="1" applyBorder="1" applyAlignment="1" applyProtection="1">
      <alignment horizontal="center"/>
      <protection locked="0"/>
    </xf>
    <xf numFmtId="2" fontId="18" fillId="2" borderId="86" xfId="0" applyNumberFormat="1" applyFont="1" applyFill="1" applyBorder="1" applyAlignment="1">
      <alignment horizontal="center"/>
    </xf>
    <xf numFmtId="2" fontId="18" fillId="0" borderId="83" xfId="0" applyNumberFormat="1" applyFont="1" applyBorder="1" applyAlignment="1" applyProtection="1">
      <alignment horizontal="center"/>
      <protection locked="0"/>
    </xf>
    <xf numFmtId="2" fontId="18" fillId="2" borderId="28" xfId="0" applyNumberFormat="1" applyFont="1" applyFill="1" applyBorder="1" applyAlignment="1">
      <alignment horizontal="center"/>
    </xf>
    <xf numFmtId="2" fontId="18" fillId="3" borderId="53" xfId="0" applyNumberFormat="1" applyFont="1" applyFill="1" applyBorder="1" applyAlignment="1">
      <alignment horizontal="center"/>
    </xf>
    <xf numFmtId="2" fontId="18" fillId="3" borderId="79" xfId="0" applyNumberFormat="1" applyFont="1" applyFill="1" applyBorder="1" applyAlignment="1">
      <alignment horizontal="center"/>
    </xf>
    <xf numFmtId="2" fontId="17" fillId="3" borderId="87" xfId="0" applyNumberFormat="1" applyFont="1" applyFill="1" applyBorder="1" applyAlignment="1">
      <alignment horizontal="center"/>
    </xf>
    <xf numFmtId="0" fontId="11" fillId="0" borderId="21" xfId="0" applyFont="1" applyBorder="1" applyProtection="1">
      <protection locked="0"/>
    </xf>
    <xf numFmtId="0" fontId="11" fillId="0" borderId="22" xfId="0" applyFont="1" applyBorder="1" applyProtection="1">
      <protection locked="0"/>
    </xf>
    <xf numFmtId="0" fontId="11" fillId="0" borderId="24" xfId="0" applyFont="1" applyBorder="1" applyProtection="1">
      <protection locked="0"/>
    </xf>
    <xf numFmtId="0" fontId="11" fillId="0" borderId="25" xfId="0" applyFont="1" applyBorder="1" applyProtection="1">
      <protection locked="0"/>
    </xf>
    <xf numFmtId="0" fontId="11" fillId="0" borderId="27" xfId="0" applyFont="1" applyBorder="1" applyProtection="1">
      <protection locked="0"/>
    </xf>
    <xf numFmtId="0" fontId="11" fillId="0" borderId="28" xfId="0" applyFont="1" applyBorder="1" applyProtection="1">
      <protection locked="0"/>
    </xf>
    <xf numFmtId="0" fontId="0" fillId="5" borderId="0" xfId="0" applyFill="1"/>
    <xf numFmtId="2" fontId="20" fillId="0" borderId="17" xfId="0" applyNumberFormat="1" applyFont="1" applyBorder="1" applyAlignment="1">
      <alignment horizontal="center" vertical="center"/>
    </xf>
    <xf numFmtId="2" fontId="20" fillId="0" borderId="19" xfId="0" applyNumberFormat="1" applyFont="1" applyBorder="1" applyAlignment="1">
      <alignment horizontal="center" vertical="center"/>
    </xf>
    <xf numFmtId="2" fontId="20" fillId="0" borderId="47" xfId="0" applyNumberFormat="1" applyFont="1" applyBorder="1" applyAlignment="1">
      <alignment horizontal="center" vertical="center"/>
    </xf>
    <xf numFmtId="2" fontId="20" fillId="0" borderId="27" xfId="0" applyNumberFormat="1" applyFont="1" applyBorder="1" applyAlignment="1">
      <alignment horizontal="center" vertical="center"/>
    </xf>
    <xf numFmtId="2" fontId="20" fillId="0" borderId="4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20" fillId="0" borderId="17" xfId="0" applyNumberFormat="1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>
      <alignment horizontal="center" vertical="center"/>
    </xf>
    <xf numFmtId="16" fontId="6" fillId="0" borderId="29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167" fontId="9" fillId="0" borderId="6" xfId="0" applyNumberFormat="1" applyFont="1" applyBorder="1" applyAlignment="1" applyProtection="1">
      <alignment horizontal="center" vertical="center"/>
      <protection locked="0"/>
    </xf>
    <xf numFmtId="167" fontId="9" fillId="0" borderId="7" xfId="0" applyNumberFormat="1" applyFont="1" applyBorder="1" applyAlignment="1" applyProtection="1">
      <alignment horizontal="center" vertical="center"/>
      <protection locked="0"/>
    </xf>
    <xf numFmtId="167" fontId="9" fillId="0" borderId="30" xfId="0" applyNumberFormat="1" applyFont="1" applyBorder="1" applyAlignment="1" applyProtection="1">
      <alignment horizontal="center" vertical="center"/>
      <protection locked="0"/>
    </xf>
    <xf numFmtId="164" fontId="6" fillId="0" borderId="4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3" xfId="0" applyNumberFormat="1" applyFont="1" applyBorder="1" applyAlignment="1">
      <alignment horizontal="center" vertical="center"/>
    </xf>
    <xf numFmtId="2" fontId="20" fillId="0" borderId="78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1" fillId="0" borderId="0" xfId="0" applyFont="1" applyAlignment="1">
      <alignment horizontal="center" shrinkToFit="1"/>
    </xf>
    <xf numFmtId="0" fontId="11" fillId="0" borderId="22" xfId="0" applyFont="1" applyBorder="1" applyAlignment="1">
      <alignment horizontal="center" vertical="center"/>
    </xf>
    <xf numFmtId="2" fontId="20" fillId="0" borderId="78" xfId="0" applyNumberFormat="1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165" fontId="9" fillId="6" borderId="65" xfId="0" applyNumberFormat="1" applyFont="1" applyFill="1" applyBorder="1" applyAlignment="1" applyProtection="1">
      <alignment horizontal="center" vertical="center"/>
      <protection locked="0"/>
    </xf>
    <xf numFmtId="165" fontId="9" fillId="6" borderId="66" xfId="0" applyNumberFormat="1" applyFont="1" applyFill="1" applyBorder="1" applyAlignment="1" applyProtection="1">
      <alignment horizontal="center" vertical="center"/>
      <protection locked="0"/>
    </xf>
    <xf numFmtId="0" fontId="18" fillId="0" borderId="3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3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top"/>
    </xf>
    <xf numFmtId="0" fontId="0" fillId="0" borderId="61" xfId="0" applyBorder="1" applyAlignment="1">
      <alignment horizontal="center" vertical="top"/>
    </xf>
    <xf numFmtId="0" fontId="0" fillId="0" borderId="62" xfId="0" applyBorder="1" applyAlignment="1">
      <alignment horizontal="center" vertical="top"/>
    </xf>
    <xf numFmtId="0" fontId="7" fillId="0" borderId="63" xfId="0" applyFont="1" applyBorder="1" applyAlignment="1">
      <alignment horizontal="center" vertical="top"/>
    </xf>
    <xf numFmtId="0" fontId="7" fillId="0" borderId="61" xfId="0" applyFont="1" applyBorder="1" applyAlignment="1">
      <alignment horizontal="center" vertical="top"/>
    </xf>
    <xf numFmtId="0" fontId="7" fillId="0" borderId="64" xfId="0" applyFont="1" applyBorder="1" applyAlignment="1">
      <alignment horizontal="center" vertical="top"/>
    </xf>
    <xf numFmtId="0" fontId="17" fillId="0" borderId="3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224516</xdr:colOff>
      <xdr:row>23</xdr:row>
      <xdr:rowOff>88446</xdr:rowOff>
    </xdr:from>
    <xdr:to>
      <xdr:col>20</xdr:col>
      <xdr:colOff>557892</xdr:colOff>
      <xdr:row>26</xdr:row>
      <xdr:rowOff>1578</xdr:rowOff>
    </xdr:to>
    <xdr:sp macro="" textlink="">
      <xdr:nvSpPr>
        <xdr:cNvPr id="2" name="Lef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531427" y="4225017"/>
          <a:ext cx="1231447" cy="484632"/>
        </a:xfrm>
        <a:prstGeom prst="leftArrow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156482</xdr:colOff>
      <xdr:row>10</xdr:row>
      <xdr:rowOff>156482</xdr:rowOff>
    </xdr:from>
    <xdr:to>
      <xdr:col>20</xdr:col>
      <xdr:colOff>503464</xdr:colOff>
      <xdr:row>13</xdr:row>
      <xdr:rowOff>62811</xdr:rowOff>
    </xdr:to>
    <xdr:sp macro="" textlink="">
      <xdr:nvSpPr>
        <xdr:cNvPr id="3" name="Left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63393" y="2238375"/>
          <a:ext cx="1245053" cy="484632"/>
        </a:xfrm>
        <a:prstGeom prst="leftArrow">
          <a:avLst/>
        </a:prstGeom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503464</xdr:colOff>
      <xdr:row>4</xdr:row>
      <xdr:rowOff>136072</xdr:rowOff>
    </xdr:from>
    <xdr:to>
      <xdr:col>22</xdr:col>
      <xdr:colOff>549183</xdr:colOff>
      <xdr:row>4</xdr:row>
      <xdr:rowOff>181791</xdr:rowOff>
    </xdr:to>
    <xdr:sp macro="" textlink="">
      <xdr:nvSpPr>
        <xdr:cNvPr id="4" name="Left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933089" y="1034143"/>
          <a:ext cx="45719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224517</xdr:colOff>
      <xdr:row>3</xdr:row>
      <xdr:rowOff>40822</xdr:rowOff>
    </xdr:from>
    <xdr:to>
      <xdr:col>23</xdr:col>
      <xdr:colOff>590604</xdr:colOff>
      <xdr:row>5</xdr:row>
      <xdr:rowOff>103632</xdr:rowOff>
    </xdr:to>
    <xdr:sp macro="" textlink="">
      <xdr:nvSpPr>
        <xdr:cNvPr id="5" name="Left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654142" y="796018"/>
          <a:ext cx="978408" cy="484632"/>
        </a:xfrm>
        <a:prstGeom prst="leftArrow">
          <a:avLst/>
        </a:prstGeom>
        <a:solidFill>
          <a:srgbClr val="FF0000"/>
        </a:solidFill>
        <a:effectLst>
          <a:innerShdw blurRad="63500" dist="50800" dir="8100000">
            <a:srgbClr val="FF0000">
              <a:alpha val="50000"/>
            </a:srgbClr>
          </a:innerShdw>
        </a:effectLst>
        <a:scene3d>
          <a:camera prst="orthographicFront"/>
          <a:lightRig rig="threePt" dir="t"/>
        </a:scene3d>
        <a:sp3d extrusionH="158750" contourW="69850">
          <a:bevelT/>
          <a:extrusionClr>
            <a:srgbClr val="FF0000"/>
          </a:extrusionClr>
          <a:contourClr>
            <a:srgbClr val="FF0000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170089</xdr:colOff>
      <xdr:row>10</xdr:row>
      <xdr:rowOff>20414</xdr:rowOff>
    </xdr:from>
    <xdr:to>
      <xdr:col>17</xdr:col>
      <xdr:colOff>170090</xdr:colOff>
      <xdr:row>15</xdr:row>
      <xdr:rowOff>149682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6116410" y="2102307"/>
          <a:ext cx="1" cy="109537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170088</xdr:colOff>
      <xdr:row>12</xdr:row>
      <xdr:rowOff>34018</xdr:rowOff>
    </xdr:from>
    <xdr:to>
      <xdr:col>17</xdr:col>
      <xdr:colOff>170089</xdr:colOff>
      <xdr:row>15</xdr:row>
      <xdr:rowOff>170093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rot="16200000" flipH="1">
          <a:off x="5759221" y="2473099"/>
          <a:ext cx="714378" cy="1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4"/>
  <sheetViews>
    <sheetView showZeros="0" tabSelected="1" zoomScale="150" zoomScaleNormal="150" zoomScaleSheetLayoutView="170" workbookViewId="0">
      <selection activeCell="F12" sqref="F12"/>
    </sheetView>
  </sheetViews>
  <sheetFormatPr defaultRowHeight="14.4" x14ac:dyDescent="0.3"/>
  <cols>
    <col min="1" max="1" width="18.109375" customWidth="1"/>
    <col min="2" max="8" width="4.88671875" customWidth="1"/>
    <col min="9" max="9" width="4.6640625" customWidth="1"/>
    <col min="10" max="16" width="4.44140625" customWidth="1"/>
    <col min="17" max="17" width="5.33203125" customWidth="1"/>
    <col min="18" max="18" width="5.44140625" customWidth="1"/>
    <col min="20" max="20" width="4.33203125" customWidth="1"/>
  </cols>
  <sheetData>
    <row r="1" spans="1:24" ht="24" thickBot="1" x14ac:dyDescent="0.4">
      <c r="A1" s="111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N1" s="137" t="s">
        <v>64</v>
      </c>
      <c r="O1" s="138"/>
      <c r="P1" s="138"/>
      <c r="T1" t="s">
        <v>62</v>
      </c>
    </row>
    <row r="2" spans="1:24" ht="9.75" customHeight="1" thickTop="1" x14ac:dyDescent="0.3">
      <c r="A2" s="23" t="s">
        <v>1</v>
      </c>
      <c r="B2" s="21"/>
      <c r="C2" s="21"/>
      <c r="D2" s="21"/>
      <c r="E2" s="21"/>
      <c r="F2" s="21"/>
      <c r="G2" s="22"/>
      <c r="H2" s="151" t="s">
        <v>3</v>
      </c>
      <c r="I2" s="152"/>
      <c r="J2" s="152"/>
      <c r="K2" s="21"/>
      <c r="L2" s="21"/>
      <c r="M2" s="21"/>
      <c r="N2" s="21"/>
      <c r="O2" s="21"/>
      <c r="P2" s="21"/>
      <c r="Q2" s="21"/>
      <c r="R2" s="24"/>
      <c r="U2" s="62"/>
    </row>
    <row r="3" spans="1:24" ht="25.5" customHeight="1" thickBot="1" x14ac:dyDescent="0.35">
      <c r="A3" s="115"/>
      <c r="B3" s="116"/>
      <c r="C3" s="116"/>
      <c r="D3" s="116"/>
      <c r="E3" s="116"/>
      <c r="F3" s="116"/>
      <c r="G3" s="117"/>
      <c r="H3" s="118"/>
      <c r="I3" s="116"/>
      <c r="J3" s="116"/>
      <c r="K3" s="116"/>
      <c r="L3" s="116"/>
      <c r="M3" s="116"/>
      <c r="N3" s="116"/>
      <c r="O3" s="116"/>
      <c r="P3" s="116"/>
      <c r="Q3" s="116"/>
      <c r="R3" s="119"/>
      <c r="U3" s="44" t="s">
        <v>47</v>
      </c>
      <c r="V3" s="44"/>
      <c r="W3" s="44"/>
      <c r="X3" s="44"/>
    </row>
    <row r="4" spans="1:24" ht="11.25" customHeight="1" thickBot="1" x14ac:dyDescent="0.35">
      <c r="A4" s="25" t="s">
        <v>33</v>
      </c>
      <c r="B4" s="26"/>
      <c r="C4" s="26"/>
      <c r="D4" s="26"/>
      <c r="E4" s="26"/>
      <c r="F4" s="26"/>
      <c r="G4" s="27"/>
      <c r="H4" s="153" t="s">
        <v>4</v>
      </c>
      <c r="I4" s="154"/>
      <c r="J4" s="154"/>
      <c r="K4" s="28"/>
      <c r="L4" s="28"/>
      <c r="M4" s="28"/>
      <c r="N4" s="28"/>
      <c r="O4" s="28"/>
      <c r="P4" s="28"/>
      <c r="Q4" s="28"/>
      <c r="R4" s="29"/>
      <c r="U4" s="44" t="s">
        <v>48</v>
      </c>
      <c r="V4" s="44"/>
      <c r="W4" s="44"/>
      <c r="X4" s="44"/>
    </row>
    <row r="5" spans="1:24" ht="21.75" customHeight="1" thickTop="1" thickBot="1" x14ac:dyDescent="0.35">
      <c r="A5" s="120"/>
      <c r="B5" s="121"/>
      <c r="C5" s="121"/>
      <c r="D5" s="121"/>
      <c r="E5" s="121"/>
      <c r="F5" s="121"/>
      <c r="G5" s="122"/>
      <c r="H5" s="123"/>
      <c r="I5" s="124"/>
      <c r="J5" s="124"/>
      <c r="K5" s="124"/>
      <c r="L5" s="124"/>
      <c r="M5" s="124"/>
      <c r="N5" s="124"/>
      <c r="O5" s="124"/>
      <c r="P5" s="124"/>
      <c r="Q5" s="124"/>
      <c r="R5" s="125"/>
      <c r="U5" s="143">
        <v>45186</v>
      </c>
      <c r="V5" s="144"/>
    </row>
    <row r="6" spans="1:24" ht="11.25" customHeight="1" x14ac:dyDescent="0.3">
      <c r="A6" s="25" t="s">
        <v>2</v>
      </c>
      <c r="B6" s="28"/>
      <c r="C6" s="28"/>
      <c r="D6" s="28"/>
      <c r="E6" s="28"/>
      <c r="F6" s="28"/>
      <c r="G6" s="30"/>
      <c r="H6" s="153" t="s">
        <v>5</v>
      </c>
      <c r="I6" s="154"/>
      <c r="J6" s="154"/>
      <c r="K6" s="31"/>
      <c r="L6" s="32"/>
      <c r="M6" s="32"/>
      <c r="N6" s="32"/>
      <c r="O6" s="32"/>
      <c r="P6" s="32"/>
      <c r="Q6" s="32"/>
      <c r="R6" s="33"/>
    </row>
    <row r="7" spans="1:24" ht="21.75" customHeight="1" thickBot="1" x14ac:dyDescent="0.35">
      <c r="A7" s="129">
        <f>+U5</f>
        <v>45186</v>
      </c>
      <c r="B7" s="127"/>
      <c r="C7" s="127"/>
      <c r="D7" s="127"/>
      <c r="E7" s="127"/>
      <c r="F7" s="127"/>
      <c r="G7" s="130"/>
      <c r="H7" s="126">
        <f>+A7+13</f>
        <v>45199</v>
      </c>
      <c r="I7" s="127"/>
      <c r="J7" s="127"/>
      <c r="K7" s="127"/>
      <c r="L7" s="127"/>
      <c r="M7" s="127"/>
      <c r="N7" s="127"/>
      <c r="O7" s="127"/>
      <c r="P7" s="127"/>
      <c r="Q7" s="127"/>
      <c r="R7" s="128"/>
      <c r="U7" s="139" t="s">
        <v>59</v>
      </c>
      <c r="V7" s="139"/>
      <c r="W7" s="139"/>
      <c r="X7" s="139"/>
    </row>
    <row r="8" spans="1:24" ht="6.75" customHeight="1" thickTop="1" thickBot="1" x14ac:dyDescent="0.35">
      <c r="B8" s="1"/>
      <c r="C8" s="1"/>
      <c r="D8" s="1"/>
      <c r="E8" s="1"/>
      <c r="F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24" ht="15" thickTop="1" x14ac:dyDescent="0.3">
      <c r="A9" s="5"/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60" t="s">
        <v>57</v>
      </c>
      <c r="J9" s="6" t="s">
        <v>6</v>
      </c>
      <c r="K9" s="6" t="s">
        <v>7</v>
      </c>
      <c r="L9" s="6" t="s">
        <v>8</v>
      </c>
      <c r="M9" s="6" t="s">
        <v>9</v>
      </c>
      <c r="N9" s="6" t="s">
        <v>10</v>
      </c>
      <c r="O9" s="6" t="s">
        <v>11</v>
      </c>
      <c r="P9" s="6" t="s">
        <v>12</v>
      </c>
      <c r="Q9" s="60" t="s">
        <v>56</v>
      </c>
      <c r="R9" s="54" t="s">
        <v>54</v>
      </c>
      <c r="S9" s="52"/>
      <c r="T9" s="53"/>
      <c r="U9" s="18"/>
      <c r="V9" s="58"/>
      <c r="W9" s="58"/>
      <c r="X9" s="58"/>
    </row>
    <row r="10" spans="1:24" ht="15" thickBot="1" x14ac:dyDescent="0.35">
      <c r="A10" s="8" t="s">
        <v>13</v>
      </c>
      <c r="B10" s="63">
        <f>+A7</f>
        <v>45186</v>
      </c>
      <c r="C10" s="63">
        <f>+A7+1</f>
        <v>45187</v>
      </c>
      <c r="D10" s="63">
        <f t="shared" ref="D10:H10" si="0">+C10+1</f>
        <v>45188</v>
      </c>
      <c r="E10" s="63">
        <f t="shared" si="0"/>
        <v>45189</v>
      </c>
      <c r="F10" s="63">
        <f t="shared" si="0"/>
        <v>45190</v>
      </c>
      <c r="G10" s="63">
        <f t="shared" si="0"/>
        <v>45191</v>
      </c>
      <c r="H10" s="63">
        <f t="shared" si="0"/>
        <v>45192</v>
      </c>
      <c r="I10" s="68" t="s">
        <v>58</v>
      </c>
      <c r="J10" s="63">
        <f>+H10+1</f>
        <v>45193</v>
      </c>
      <c r="K10" s="63">
        <f>+J10+1</f>
        <v>45194</v>
      </c>
      <c r="L10" s="63">
        <f t="shared" ref="L10:P10" si="1">+K10+1</f>
        <v>45195</v>
      </c>
      <c r="M10" s="63">
        <f t="shared" si="1"/>
        <v>45196</v>
      </c>
      <c r="N10" s="63">
        <f t="shared" si="1"/>
        <v>45197</v>
      </c>
      <c r="O10" s="63">
        <f t="shared" si="1"/>
        <v>45198</v>
      </c>
      <c r="P10" s="63">
        <f t="shared" si="1"/>
        <v>45199</v>
      </c>
      <c r="Q10" s="68" t="s">
        <v>58</v>
      </c>
      <c r="R10" s="69" t="s">
        <v>55</v>
      </c>
      <c r="S10" s="47"/>
      <c r="T10" s="48"/>
      <c r="U10" s="18"/>
      <c r="V10" s="58"/>
      <c r="W10" s="58"/>
      <c r="X10" s="58"/>
    </row>
    <row r="11" spans="1:24" ht="15" thickTop="1" x14ac:dyDescent="0.3">
      <c r="A11" s="17" t="s">
        <v>46</v>
      </c>
      <c r="B11" s="64"/>
      <c r="C11" s="64"/>
      <c r="D11" s="64"/>
      <c r="E11" s="64"/>
      <c r="F11" s="64"/>
      <c r="G11" s="64"/>
      <c r="H11" s="64"/>
      <c r="I11" s="70"/>
      <c r="J11" s="64"/>
      <c r="K11" s="64"/>
      <c r="L11" s="64"/>
      <c r="M11" s="64"/>
      <c r="N11" s="64"/>
      <c r="O11" s="64"/>
      <c r="P11" s="64"/>
      <c r="Q11" s="70"/>
      <c r="R11" s="71"/>
      <c r="S11" s="47"/>
      <c r="T11" s="48"/>
      <c r="U11" s="18"/>
    </row>
    <row r="12" spans="1:24" x14ac:dyDescent="0.3">
      <c r="A12" s="7" t="s">
        <v>39</v>
      </c>
      <c r="B12" s="65"/>
      <c r="C12" s="65"/>
      <c r="D12" s="65"/>
      <c r="E12" s="65"/>
      <c r="F12" s="65"/>
      <c r="G12" s="65"/>
      <c r="H12" s="65"/>
      <c r="I12" s="72"/>
      <c r="J12" s="65"/>
      <c r="K12" s="65"/>
      <c r="L12" s="65"/>
      <c r="M12" s="65"/>
      <c r="N12" s="65"/>
      <c r="O12" s="65"/>
      <c r="P12" s="65"/>
      <c r="Q12" s="72"/>
      <c r="R12" s="71"/>
      <c r="S12" s="47"/>
      <c r="T12" s="48"/>
      <c r="U12" s="18"/>
      <c r="V12" t="s">
        <v>50</v>
      </c>
    </row>
    <row r="13" spans="1:24" x14ac:dyDescent="0.3">
      <c r="A13" s="34" t="s">
        <v>38</v>
      </c>
      <c r="B13" s="66"/>
      <c r="C13" s="66"/>
      <c r="D13" s="66"/>
      <c r="E13" s="66"/>
      <c r="F13" s="66"/>
      <c r="G13" s="66"/>
      <c r="H13" s="66"/>
      <c r="I13" s="72"/>
      <c r="J13" s="66"/>
      <c r="K13" s="66"/>
      <c r="L13" s="66"/>
      <c r="M13" s="66"/>
      <c r="N13" s="66"/>
      <c r="O13" s="66"/>
      <c r="P13" s="66"/>
      <c r="Q13" s="72"/>
      <c r="R13" s="71"/>
      <c r="S13" s="47"/>
      <c r="T13" s="48"/>
      <c r="U13" s="19"/>
      <c r="V13" t="s">
        <v>51</v>
      </c>
    </row>
    <row r="14" spans="1:24" x14ac:dyDescent="0.3">
      <c r="A14" s="7" t="s">
        <v>39</v>
      </c>
      <c r="B14" s="65"/>
      <c r="C14" s="65"/>
      <c r="D14" s="65"/>
      <c r="E14" s="65"/>
      <c r="F14" s="65"/>
      <c r="G14" s="65"/>
      <c r="H14" s="65"/>
      <c r="I14" s="72"/>
      <c r="J14" s="65"/>
      <c r="K14" s="65"/>
      <c r="L14" s="65"/>
      <c r="M14" s="65"/>
      <c r="N14" s="65"/>
      <c r="O14" s="65"/>
      <c r="P14" s="65"/>
      <c r="Q14" s="72"/>
      <c r="R14" s="71"/>
      <c r="S14" s="47"/>
      <c r="T14" s="48"/>
      <c r="U14" s="18"/>
      <c r="V14" t="s">
        <v>52</v>
      </c>
    </row>
    <row r="15" spans="1:24" x14ac:dyDescent="0.3">
      <c r="A15" s="7" t="s">
        <v>38</v>
      </c>
      <c r="B15" s="65"/>
      <c r="C15" s="65"/>
      <c r="D15" s="65"/>
      <c r="E15" s="65"/>
      <c r="F15" s="65"/>
      <c r="G15" s="65"/>
      <c r="H15" s="65"/>
      <c r="I15" s="72"/>
      <c r="J15" s="65"/>
      <c r="K15" s="65"/>
      <c r="L15" s="65"/>
      <c r="M15" s="65"/>
      <c r="N15" s="65"/>
      <c r="O15" s="65"/>
      <c r="P15" s="65"/>
      <c r="Q15" s="72"/>
      <c r="R15" s="71"/>
      <c r="S15" s="47"/>
      <c r="T15" s="48"/>
      <c r="U15" s="19"/>
    </row>
    <row r="16" spans="1:24" ht="15" thickBot="1" x14ac:dyDescent="0.35">
      <c r="A16" s="57" t="s">
        <v>39</v>
      </c>
      <c r="B16" s="67"/>
      <c r="C16" s="67"/>
      <c r="D16" s="67"/>
      <c r="E16" s="67"/>
      <c r="F16" s="67"/>
      <c r="G16" s="67"/>
      <c r="H16" s="67"/>
      <c r="I16" s="73"/>
      <c r="J16" s="67"/>
      <c r="K16" s="67"/>
      <c r="L16" s="67"/>
      <c r="M16" s="67"/>
      <c r="N16" s="67"/>
      <c r="O16" s="67"/>
      <c r="P16" s="67"/>
      <c r="Q16" s="73"/>
      <c r="R16" s="74"/>
      <c r="S16" s="50"/>
      <c r="T16" s="51"/>
      <c r="U16" s="18"/>
    </row>
    <row r="17" spans="1:25" ht="9" customHeight="1" thickTop="1" thickBot="1" x14ac:dyDescent="0.35">
      <c r="A17" s="2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U17" s="18"/>
    </row>
    <row r="18" spans="1:25" ht="15.6" thickTop="1" thickBot="1" x14ac:dyDescent="0.35">
      <c r="A18" s="20" t="s">
        <v>14</v>
      </c>
      <c r="B18" s="76" t="str">
        <f t="shared" ref="B18" si="2">+IF(B11=0,"",(B12-B11)+(B14-B13)+(B16-B15))</f>
        <v/>
      </c>
      <c r="C18" s="76" t="str">
        <f>+IF(C11=0,"",(C12&lt;C11)+(C12-C11)+(C14-C13)+(C16-C15))</f>
        <v/>
      </c>
      <c r="D18" s="76" t="str">
        <f t="shared" ref="D18:H18" si="3">+IF(D11=0,"",(D12&lt;D11)+(D12-D11)+(D14-D13)+(D16-D15))</f>
        <v/>
      </c>
      <c r="E18" s="76" t="str">
        <f t="shared" si="3"/>
        <v/>
      </c>
      <c r="F18" s="76" t="str">
        <f t="shared" si="3"/>
        <v/>
      </c>
      <c r="G18" s="76" t="str">
        <f t="shared" si="3"/>
        <v/>
      </c>
      <c r="H18" s="76" t="str">
        <f t="shared" si="3"/>
        <v/>
      </c>
      <c r="I18" s="77">
        <f>SUM(B18:H18)*24</f>
        <v>0</v>
      </c>
      <c r="J18" s="76" t="str">
        <f t="shared" ref="J18:P18" si="4">+IF(J11=0,"",(J12&lt;J11)+(J12-J11)+(J14-J13)+(J16-J15))</f>
        <v/>
      </c>
      <c r="K18" s="76" t="str">
        <f t="shared" si="4"/>
        <v/>
      </c>
      <c r="L18" s="76" t="str">
        <f t="shared" si="4"/>
        <v/>
      </c>
      <c r="M18" s="76" t="str">
        <f t="shared" si="4"/>
        <v/>
      </c>
      <c r="N18" s="76" t="str">
        <f t="shared" si="4"/>
        <v/>
      </c>
      <c r="O18" s="76" t="str">
        <f t="shared" si="4"/>
        <v/>
      </c>
      <c r="P18" s="76" t="str">
        <f t="shared" si="4"/>
        <v/>
      </c>
      <c r="Q18" s="77">
        <f>SUM(J18:P18)*24</f>
        <v>0</v>
      </c>
      <c r="R18" s="78">
        <f>+Q18+I18</f>
        <v>0</v>
      </c>
      <c r="S18" s="59">
        <f>+SUM(J18:P18)-I18</f>
        <v>0</v>
      </c>
      <c r="T18" s="56"/>
      <c r="U18" s="18"/>
      <c r="V18" s="105" t="s">
        <v>60</v>
      </c>
      <c r="W18" s="105"/>
      <c r="X18" s="105"/>
      <c r="Y18" s="105"/>
    </row>
    <row r="19" spans="1:25" x14ac:dyDescent="0.3">
      <c r="A19" s="17" t="s">
        <v>15</v>
      </c>
      <c r="B19" s="79"/>
      <c r="C19" s="79"/>
      <c r="D19" s="79"/>
      <c r="E19" s="79"/>
      <c r="F19" s="79"/>
      <c r="G19" s="79"/>
      <c r="H19" s="80"/>
      <c r="I19" s="81">
        <f>SUM(B19:H19)</f>
        <v>0</v>
      </c>
      <c r="J19" s="82"/>
      <c r="K19" s="79"/>
      <c r="L19" s="79"/>
      <c r="M19" s="79"/>
      <c r="N19" s="79"/>
      <c r="O19" s="79"/>
      <c r="P19" s="80"/>
      <c r="Q19" s="81">
        <f>SUM(J19:P19)</f>
        <v>0</v>
      </c>
      <c r="R19" s="83">
        <f t="shared" ref="R19:R29" si="5">+Q19+I19</f>
        <v>0</v>
      </c>
      <c r="S19" s="45"/>
      <c r="T19" s="46"/>
      <c r="U19" s="19"/>
      <c r="V19" s="105" t="s">
        <v>61</v>
      </c>
      <c r="W19" s="105"/>
      <c r="X19" s="105"/>
      <c r="Y19" s="105"/>
    </row>
    <row r="20" spans="1:25" x14ac:dyDescent="0.3">
      <c r="A20" s="7" t="s">
        <v>16</v>
      </c>
      <c r="B20" s="84"/>
      <c r="C20" s="84"/>
      <c r="D20" s="84"/>
      <c r="E20" s="84"/>
      <c r="F20" s="84"/>
      <c r="G20" s="84"/>
      <c r="H20" s="85"/>
      <c r="I20" s="81">
        <f t="shared" ref="I20:I29" si="6">SUM(B20:H20)</f>
        <v>0</v>
      </c>
      <c r="J20" s="86"/>
      <c r="K20" s="84"/>
      <c r="L20" s="84"/>
      <c r="M20" s="84"/>
      <c r="N20" s="84"/>
      <c r="O20" s="84"/>
      <c r="P20" s="85"/>
      <c r="Q20" s="81">
        <f t="shared" ref="Q20:Q29" si="7">SUM(J20:P20)</f>
        <v>0</v>
      </c>
      <c r="R20" s="87">
        <f t="shared" si="5"/>
        <v>0</v>
      </c>
      <c r="S20" s="45"/>
      <c r="T20" s="46"/>
    </row>
    <row r="21" spans="1:25" x14ac:dyDescent="0.3">
      <c r="A21" s="7" t="s">
        <v>17</v>
      </c>
      <c r="B21" s="84"/>
      <c r="C21" s="84"/>
      <c r="D21" s="84"/>
      <c r="E21" s="84"/>
      <c r="F21" s="84"/>
      <c r="G21" s="84"/>
      <c r="H21" s="85"/>
      <c r="I21" s="81">
        <f t="shared" si="6"/>
        <v>0</v>
      </c>
      <c r="J21" s="86"/>
      <c r="K21" s="84"/>
      <c r="L21" s="84"/>
      <c r="M21" s="84"/>
      <c r="N21" s="84"/>
      <c r="O21" s="84"/>
      <c r="P21" s="85"/>
      <c r="Q21" s="81">
        <f t="shared" si="7"/>
        <v>0</v>
      </c>
      <c r="R21" s="87">
        <f t="shared" si="5"/>
        <v>0</v>
      </c>
      <c r="S21" s="55"/>
      <c r="T21" s="46"/>
    </row>
    <row r="22" spans="1:25" x14ac:dyDescent="0.3">
      <c r="A22" s="7" t="s">
        <v>18</v>
      </c>
      <c r="B22" s="84"/>
      <c r="C22" s="84"/>
      <c r="D22" s="84"/>
      <c r="E22" s="84"/>
      <c r="F22" s="84"/>
      <c r="G22" s="84"/>
      <c r="H22" s="85"/>
      <c r="I22" s="81">
        <f t="shared" si="6"/>
        <v>0</v>
      </c>
      <c r="J22" s="86"/>
      <c r="K22" s="84"/>
      <c r="L22" s="84"/>
      <c r="M22" s="84"/>
      <c r="N22" s="84"/>
      <c r="O22" s="84"/>
      <c r="P22" s="85"/>
      <c r="Q22" s="81">
        <f t="shared" si="7"/>
        <v>0</v>
      </c>
      <c r="R22" s="87">
        <f t="shared" si="5"/>
        <v>0</v>
      </c>
      <c r="S22" s="49"/>
      <c r="T22" s="48"/>
    </row>
    <row r="23" spans="1:25" x14ac:dyDescent="0.3">
      <c r="A23" s="7" t="s">
        <v>19</v>
      </c>
      <c r="B23" s="84"/>
      <c r="C23" s="84"/>
      <c r="D23" s="84"/>
      <c r="E23" s="84"/>
      <c r="F23" s="84"/>
      <c r="G23" s="84"/>
      <c r="H23" s="85"/>
      <c r="I23" s="81">
        <f t="shared" si="6"/>
        <v>0</v>
      </c>
      <c r="J23" s="86"/>
      <c r="K23" s="84"/>
      <c r="L23" s="84"/>
      <c r="M23" s="84"/>
      <c r="N23" s="84"/>
      <c r="O23" s="84"/>
      <c r="P23" s="85"/>
      <c r="Q23" s="81">
        <f t="shared" si="7"/>
        <v>0</v>
      </c>
      <c r="R23" s="87">
        <f t="shared" si="5"/>
        <v>0</v>
      </c>
      <c r="S23" s="49"/>
      <c r="T23" s="48"/>
    </row>
    <row r="24" spans="1:25" x14ac:dyDescent="0.3">
      <c r="A24" s="7" t="s">
        <v>20</v>
      </c>
      <c r="B24" s="84"/>
      <c r="C24" s="84"/>
      <c r="D24" s="84"/>
      <c r="E24" s="84"/>
      <c r="F24" s="84"/>
      <c r="G24" s="84"/>
      <c r="H24" s="85"/>
      <c r="I24" s="81">
        <f t="shared" si="6"/>
        <v>0</v>
      </c>
      <c r="J24" s="86"/>
      <c r="K24" s="84"/>
      <c r="L24" s="84"/>
      <c r="M24" s="84"/>
      <c r="N24" s="84"/>
      <c r="O24" s="84"/>
      <c r="P24" s="85"/>
      <c r="Q24" s="81">
        <f t="shared" si="7"/>
        <v>0</v>
      </c>
      <c r="R24" s="87">
        <f t="shared" si="5"/>
        <v>0</v>
      </c>
      <c r="S24" s="47"/>
      <c r="T24" s="48"/>
    </row>
    <row r="25" spans="1:25" x14ac:dyDescent="0.3">
      <c r="A25" s="7" t="s">
        <v>21</v>
      </c>
      <c r="B25" s="88"/>
      <c r="C25" s="88"/>
      <c r="D25" s="88"/>
      <c r="E25" s="88"/>
      <c r="F25" s="88"/>
      <c r="G25" s="88"/>
      <c r="H25" s="89"/>
      <c r="I25" s="81">
        <f>IF(I18&gt;40,(I18-40),0)</f>
        <v>0</v>
      </c>
      <c r="J25" s="90"/>
      <c r="K25" s="88"/>
      <c r="L25" s="88"/>
      <c r="M25" s="88"/>
      <c r="N25" s="88"/>
      <c r="O25" s="88"/>
      <c r="P25" s="89"/>
      <c r="Q25" s="81">
        <f>IF(Q18&gt;40,(Q18-40),0)</f>
        <v>0</v>
      </c>
      <c r="R25" s="87">
        <f t="shared" si="5"/>
        <v>0</v>
      </c>
      <c r="S25" s="49"/>
      <c r="T25" s="48"/>
      <c r="V25" t="s">
        <v>53</v>
      </c>
    </row>
    <row r="26" spans="1:25" x14ac:dyDescent="0.3">
      <c r="A26" s="7" t="s">
        <v>22</v>
      </c>
      <c r="B26" s="84"/>
      <c r="C26" s="84"/>
      <c r="D26" s="84"/>
      <c r="E26" s="84"/>
      <c r="F26" s="84"/>
      <c r="G26" s="84"/>
      <c r="H26" s="85"/>
      <c r="I26" s="81">
        <f t="shared" si="6"/>
        <v>0</v>
      </c>
      <c r="J26" s="86"/>
      <c r="K26" s="84"/>
      <c r="L26" s="84"/>
      <c r="M26" s="84"/>
      <c r="N26" s="84"/>
      <c r="O26" s="84"/>
      <c r="P26" s="85"/>
      <c r="Q26" s="81">
        <f t="shared" si="7"/>
        <v>0</v>
      </c>
      <c r="R26" s="87">
        <f t="shared" si="5"/>
        <v>0</v>
      </c>
      <c r="S26" s="47"/>
      <c r="T26" s="48"/>
      <c r="V26" t="s">
        <v>49</v>
      </c>
    </row>
    <row r="27" spans="1:25" x14ac:dyDescent="0.3">
      <c r="A27" s="7" t="s">
        <v>23</v>
      </c>
      <c r="B27" s="84"/>
      <c r="C27" s="84"/>
      <c r="D27" s="84"/>
      <c r="E27" s="84"/>
      <c r="F27" s="84"/>
      <c r="G27" s="84"/>
      <c r="H27" s="85"/>
      <c r="I27" s="81">
        <f t="shared" si="6"/>
        <v>0</v>
      </c>
      <c r="J27" s="86"/>
      <c r="K27" s="84"/>
      <c r="L27" s="84"/>
      <c r="M27" s="84"/>
      <c r="N27" s="84"/>
      <c r="O27" s="84"/>
      <c r="P27" s="85"/>
      <c r="Q27" s="81">
        <f t="shared" si="7"/>
        <v>0</v>
      </c>
      <c r="R27" s="87">
        <f t="shared" si="5"/>
        <v>0</v>
      </c>
      <c r="S27" s="47"/>
      <c r="T27" s="48"/>
    </row>
    <row r="28" spans="1:25" x14ac:dyDescent="0.3">
      <c r="A28" s="7" t="s">
        <v>24</v>
      </c>
      <c r="B28" s="84"/>
      <c r="C28" s="84"/>
      <c r="D28" s="84"/>
      <c r="E28" s="84"/>
      <c r="F28" s="84"/>
      <c r="G28" s="84"/>
      <c r="H28" s="85"/>
      <c r="I28" s="81">
        <f>SUM(B28:H28)</f>
        <v>0</v>
      </c>
      <c r="J28" s="86"/>
      <c r="K28" s="84"/>
      <c r="L28" s="84"/>
      <c r="M28" s="84"/>
      <c r="N28" s="84"/>
      <c r="O28" s="84"/>
      <c r="P28" s="85"/>
      <c r="Q28" s="81">
        <f>SUM(J28:P28)</f>
        <v>0</v>
      </c>
      <c r="R28" s="87">
        <f t="shared" si="5"/>
        <v>0</v>
      </c>
      <c r="S28" s="47"/>
      <c r="T28" s="48"/>
    </row>
    <row r="29" spans="1:25" ht="15" thickBot="1" x14ac:dyDescent="0.35">
      <c r="A29" s="34" t="s">
        <v>25</v>
      </c>
      <c r="B29" s="91"/>
      <c r="C29" s="91"/>
      <c r="D29" s="91"/>
      <c r="E29" s="91"/>
      <c r="F29" s="91"/>
      <c r="G29" s="91"/>
      <c r="H29" s="92"/>
      <c r="I29" s="93">
        <f t="shared" si="6"/>
        <v>0</v>
      </c>
      <c r="J29" s="94"/>
      <c r="K29" s="91"/>
      <c r="L29" s="91"/>
      <c r="M29" s="91"/>
      <c r="N29" s="91"/>
      <c r="O29" s="91"/>
      <c r="P29" s="92"/>
      <c r="Q29" s="93">
        <f t="shared" si="7"/>
        <v>0</v>
      </c>
      <c r="R29" s="95">
        <f t="shared" si="5"/>
        <v>0</v>
      </c>
      <c r="S29" s="47"/>
      <c r="T29" s="48"/>
    </row>
    <row r="30" spans="1:25" ht="15.6" thickTop="1" thickBot="1" x14ac:dyDescent="0.35">
      <c r="A30" s="35" t="s">
        <v>26</v>
      </c>
      <c r="B30" s="96">
        <f>SUM(B19:B29)</f>
        <v>0</v>
      </c>
      <c r="C30" s="96"/>
      <c r="D30" s="96"/>
      <c r="E30" s="96"/>
      <c r="F30" s="96"/>
      <c r="G30" s="96"/>
      <c r="H30" s="96">
        <f t="shared" ref="H30" si="8">SUM(H19:H29)</f>
        <v>0</v>
      </c>
      <c r="I30" s="97">
        <f>+I18+I20+I22+I24+I26+I28+I29</f>
        <v>0</v>
      </c>
      <c r="J30" s="96"/>
      <c r="K30" s="96"/>
      <c r="L30" s="96"/>
      <c r="M30" s="96"/>
      <c r="N30" s="96"/>
      <c r="O30" s="96"/>
      <c r="P30" s="96"/>
      <c r="Q30" s="97">
        <f>+Q18+Q20+Q22+Q24+Q26+Q28+Q29</f>
        <v>0</v>
      </c>
      <c r="R30" s="98">
        <f>+R18+R20+R22+R24+R26+R28+R29</f>
        <v>0</v>
      </c>
      <c r="S30" s="47"/>
      <c r="T30" s="48"/>
    </row>
    <row r="31" spans="1:25" ht="15" thickTop="1" x14ac:dyDescent="0.3">
      <c r="A31" s="9" t="s">
        <v>40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100"/>
      <c r="S31" s="47"/>
      <c r="T31" s="48"/>
    </row>
    <row r="32" spans="1:25" x14ac:dyDescent="0.3">
      <c r="A32" s="42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2"/>
      <c r="S32" s="47"/>
      <c r="T32" s="48"/>
    </row>
    <row r="33" spans="1:20" ht="15" thickBot="1" x14ac:dyDescent="0.35">
      <c r="A33" s="43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4"/>
      <c r="S33" s="47"/>
      <c r="T33" s="48"/>
    </row>
    <row r="34" spans="1:20" ht="15.6" thickTop="1" thickBot="1" x14ac:dyDescent="0.35">
      <c r="A34" s="167" t="s">
        <v>41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9"/>
      <c r="S34" s="47"/>
      <c r="T34" s="48"/>
    </row>
    <row r="35" spans="1:20" x14ac:dyDescent="0.3">
      <c r="A35" s="155" t="s">
        <v>63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7"/>
      <c r="S35" s="47"/>
      <c r="T35" s="48"/>
    </row>
    <row r="36" spans="1:20" ht="15" thickBot="1" x14ac:dyDescent="0.35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60"/>
      <c r="S36" s="47"/>
      <c r="T36" s="48"/>
    </row>
    <row r="37" spans="1:20" x14ac:dyDescent="0.3">
      <c r="A37" s="145" t="s">
        <v>42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7"/>
      <c r="S37" s="47"/>
      <c r="T37" s="48"/>
    </row>
    <row r="38" spans="1:20" ht="15" thickBot="1" x14ac:dyDescent="0.35">
      <c r="A38" s="148" t="s">
        <v>43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50"/>
      <c r="S38" s="47"/>
      <c r="T38" s="48"/>
    </row>
    <row r="39" spans="1:20" x14ac:dyDescent="0.3">
      <c r="A39" s="11"/>
      <c r="B39" s="12"/>
      <c r="C39" s="12"/>
      <c r="D39" s="12"/>
      <c r="E39" s="12"/>
      <c r="F39" s="13"/>
      <c r="G39" s="2"/>
      <c r="H39" s="2"/>
      <c r="I39" s="14"/>
      <c r="J39" s="15"/>
      <c r="K39" s="15"/>
      <c r="L39" s="15"/>
      <c r="M39" s="15"/>
      <c r="N39" s="15"/>
      <c r="O39" s="15"/>
      <c r="P39" s="15"/>
      <c r="Q39" s="15"/>
      <c r="R39" s="16"/>
      <c r="S39" s="47"/>
      <c r="T39" s="48"/>
    </row>
    <row r="40" spans="1:20" ht="21.75" customHeight="1" x14ac:dyDescent="0.3">
      <c r="A40" s="36"/>
      <c r="B40" s="37"/>
      <c r="C40" s="37"/>
      <c r="D40" s="37"/>
      <c r="E40" s="37"/>
      <c r="F40" s="38"/>
      <c r="G40" s="2"/>
      <c r="H40" s="2"/>
      <c r="I40" s="39"/>
      <c r="J40" s="40"/>
      <c r="K40" s="40"/>
      <c r="L40" s="40"/>
      <c r="M40" s="40"/>
      <c r="N40" s="40"/>
      <c r="O40" s="40"/>
      <c r="P40" s="40"/>
      <c r="Q40" s="40"/>
      <c r="R40" s="41"/>
      <c r="S40" s="47"/>
      <c r="T40" s="48"/>
    </row>
    <row r="41" spans="1:20" ht="7.5" customHeight="1" thickBot="1" x14ac:dyDescent="0.35">
      <c r="A41" s="164" t="s">
        <v>44</v>
      </c>
      <c r="B41" s="165"/>
      <c r="C41" s="165"/>
      <c r="D41" s="165"/>
      <c r="E41" s="165"/>
      <c r="F41" s="166"/>
      <c r="H41" s="2"/>
      <c r="I41" s="161" t="s">
        <v>45</v>
      </c>
      <c r="J41" s="162"/>
      <c r="K41" s="162"/>
      <c r="L41" s="162"/>
      <c r="M41" s="162"/>
      <c r="N41" s="162"/>
      <c r="O41" s="162"/>
      <c r="P41" s="162"/>
      <c r="Q41" s="162"/>
      <c r="R41" s="163"/>
      <c r="S41" s="47"/>
      <c r="T41" s="48"/>
    </row>
    <row r="42" spans="1:20" ht="15" thickBot="1" x14ac:dyDescent="0.35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10"/>
      <c r="S42" s="47"/>
      <c r="T42" s="48"/>
    </row>
    <row r="43" spans="1:20" ht="15" thickTop="1" x14ac:dyDescent="0.3">
      <c r="A43" s="5"/>
      <c r="B43" s="114" t="s">
        <v>27</v>
      </c>
      <c r="C43" s="114"/>
      <c r="D43" s="114"/>
      <c r="E43" s="114" t="s">
        <v>28</v>
      </c>
      <c r="F43" s="114"/>
      <c r="G43" s="114"/>
      <c r="H43" s="114" t="s">
        <v>29</v>
      </c>
      <c r="I43" s="114"/>
      <c r="J43" s="114"/>
      <c r="K43" s="134" t="s">
        <v>30</v>
      </c>
      <c r="L43" s="135"/>
      <c r="M43" s="136"/>
      <c r="N43" s="114" t="s">
        <v>31</v>
      </c>
      <c r="O43" s="114"/>
      <c r="P43" s="114"/>
      <c r="Q43" s="134" t="s">
        <v>32</v>
      </c>
      <c r="R43" s="140"/>
      <c r="S43" s="47"/>
      <c r="T43" s="48"/>
    </row>
    <row r="44" spans="1:20" ht="15" thickBot="1" x14ac:dyDescent="0.35">
      <c r="A44" s="7" t="s">
        <v>34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41"/>
      <c r="R44" s="142"/>
      <c r="S44" s="50"/>
      <c r="T44" s="51"/>
    </row>
    <row r="45" spans="1:20" x14ac:dyDescent="0.3">
      <c r="A45" s="7" t="s">
        <v>35</v>
      </c>
      <c r="B45" s="106">
        <f>+R19</f>
        <v>0</v>
      </c>
      <c r="C45" s="106"/>
      <c r="D45" s="106"/>
      <c r="E45" s="106">
        <f>+R21</f>
        <v>0</v>
      </c>
      <c r="F45" s="106"/>
      <c r="G45" s="106"/>
      <c r="H45" s="106">
        <f>+R23</f>
        <v>0</v>
      </c>
      <c r="I45" s="106"/>
      <c r="J45" s="106"/>
      <c r="K45" s="106">
        <f>+R25*1.5</f>
        <v>0</v>
      </c>
      <c r="L45" s="106"/>
      <c r="M45" s="106"/>
      <c r="N45" s="106">
        <f>+R27</f>
        <v>0</v>
      </c>
      <c r="O45" s="106"/>
      <c r="P45" s="106"/>
      <c r="Q45" s="141"/>
      <c r="R45" s="132"/>
    </row>
    <row r="46" spans="1:20" x14ac:dyDescent="0.3">
      <c r="A46" s="7" t="s">
        <v>36</v>
      </c>
      <c r="B46" s="106">
        <f>+R20</f>
        <v>0</v>
      </c>
      <c r="C46" s="106"/>
      <c r="D46" s="106"/>
      <c r="E46" s="106">
        <f>+R22</f>
        <v>0</v>
      </c>
      <c r="F46" s="106"/>
      <c r="G46" s="106"/>
      <c r="H46" s="106">
        <f>+R24</f>
        <v>0</v>
      </c>
      <c r="I46" s="106"/>
      <c r="J46" s="106"/>
      <c r="K46" s="106">
        <f>+R26</f>
        <v>0</v>
      </c>
      <c r="L46" s="106"/>
      <c r="M46" s="106"/>
      <c r="N46" s="106">
        <f>+R28</f>
        <v>0</v>
      </c>
      <c r="O46" s="106"/>
      <c r="P46" s="106"/>
      <c r="Q46" s="131">
        <f>+R29</f>
        <v>0</v>
      </c>
      <c r="R46" s="132"/>
    </row>
    <row r="47" spans="1:20" ht="15" thickBot="1" x14ac:dyDescent="0.35">
      <c r="A47" s="8" t="s">
        <v>37</v>
      </c>
      <c r="B47" s="107">
        <f>IF(B45=0,(B44-B46),(+B44+B45)-B46)</f>
        <v>0</v>
      </c>
      <c r="C47" s="107"/>
      <c r="D47" s="107"/>
      <c r="E47" s="107">
        <f>IF(E45=0,(E44-E46),(+E44+E45)-E46)</f>
        <v>0</v>
      </c>
      <c r="F47" s="107"/>
      <c r="G47" s="107"/>
      <c r="H47" s="107">
        <f>+H44+H45-H46</f>
        <v>0</v>
      </c>
      <c r="I47" s="107"/>
      <c r="J47" s="107"/>
      <c r="K47" s="108">
        <f>+K44+K45-K46</f>
        <v>0</v>
      </c>
      <c r="L47" s="109"/>
      <c r="M47" s="110"/>
      <c r="N47" s="107">
        <f>+N44+N45-N46</f>
        <v>0</v>
      </c>
      <c r="O47" s="107"/>
      <c r="P47" s="107"/>
      <c r="Q47" s="108">
        <f>+Q44+Q45-Q46</f>
        <v>0</v>
      </c>
      <c r="R47" s="133"/>
    </row>
    <row r="48" spans="1:20" ht="8.25" customHeight="1" thickTop="1" x14ac:dyDescent="0.3"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</row>
    <row r="52" spans="1:1" ht="9" customHeight="1" x14ac:dyDescent="0.3"/>
    <row r="53" spans="1:1" ht="12" customHeight="1" x14ac:dyDescent="0.3"/>
    <row r="54" spans="1:1" ht="9.75" customHeight="1" x14ac:dyDescent="0.3"/>
    <row r="55" spans="1:1" ht="19.5" customHeight="1" x14ac:dyDescent="0.3"/>
    <row r="56" spans="1:1" ht="8.25" customHeight="1" x14ac:dyDescent="0.3"/>
    <row r="57" spans="1:1" ht="12" customHeight="1" x14ac:dyDescent="0.3"/>
    <row r="59" spans="1:1" ht="23.25" customHeight="1" x14ac:dyDescent="0.3"/>
    <row r="60" spans="1:1" ht="8.25" customHeight="1" x14ac:dyDescent="0.3"/>
    <row r="61" spans="1:1" ht="5.25" customHeight="1" x14ac:dyDescent="0.3"/>
    <row r="63" spans="1:1" ht="15" thickBot="1" x14ac:dyDescent="0.35"/>
    <row r="64" spans="1:1" ht="15" thickBot="1" x14ac:dyDescent="0.35">
      <c r="A64" s="61"/>
    </row>
  </sheetData>
  <sheetProtection algorithmName="SHA-512" hashValue="k1wZapcMlSifcaj+lYZPMKrypLv8xWtkC3wzhzxyBgHXjpe2qx4NMnfD/wWMVT1atfD7Pb4H2PmO2foHxa672w==" saltValue="hCgQ3NGKXQaI8/ld8TwoAA==" spinCount="100000" sheet="1" selectLockedCells="1"/>
  <customSheetViews>
    <customSheetView guid="{31B0436A-1A17-4CED-BD53-04C0A5BE04DB}" scale="170" showPageBreaks="1" zeroValues="0" fitToPage="1">
      <selection activeCell="S10" sqref="S10"/>
      <pageMargins left="0.2" right="0.2" top="0.5" bottom="0.25" header="0.3" footer="0.3"/>
      <printOptions horizontalCentered="1"/>
      <pageSetup scale="73" orientation="portrait" r:id="rId1"/>
    </customSheetView>
  </customSheetViews>
  <mergeCells count="49">
    <mergeCell ref="I41:R41"/>
    <mergeCell ref="A41:F41"/>
    <mergeCell ref="A34:R34"/>
    <mergeCell ref="K45:M45"/>
    <mergeCell ref="K46:M46"/>
    <mergeCell ref="H45:J45"/>
    <mergeCell ref="N1:P1"/>
    <mergeCell ref="U7:X7"/>
    <mergeCell ref="Q43:R43"/>
    <mergeCell ref="Q44:R44"/>
    <mergeCell ref="Q45:R45"/>
    <mergeCell ref="U5:V5"/>
    <mergeCell ref="A37:R37"/>
    <mergeCell ref="A38:R38"/>
    <mergeCell ref="N45:P45"/>
    <mergeCell ref="H2:J2"/>
    <mergeCell ref="H4:J4"/>
    <mergeCell ref="H6:J6"/>
    <mergeCell ref="A35:R36"/>
    <mergeCell ref="N44:P44"/>
    <mergeCell ref="E44:G44"/>
    <mergeCell ref="E43:G43"/>
    <mergeCell ref="H43:J43"/>
    <mergeCell ref="K43:M43"/>
    <mergeCell ref="N43:P43"/>
    <mergeCell ref="K44:M44"/>
    <mergeCell ref="E45:G45"/>
    <mergeCell ref="E46:G46"/>
    <mergeCell ref="E47:G47"/>
    <mergeCell ref="B45:D45"/>
    <mergeCell ref="A1:L1"/>
    <mergeCell ref="B44:D44"/>
    <mergeCell ref="B43:D43"/>
    <mergeCell ref="H44:J44"/>
    <mergeCell ref="A3:G3"/>
    <mergeCell ref="H3:R3"/>
    <mergeCell ref="A5:G5"/>
    <mergeCell ref="H5:R5"/>
    <mergeCell ref="H7:R7"/>
    <mergeCell ref="A7:G7"/>
    <mergeCell ref="Q46:R46"/>
    <mergeCell ref="Q47:R47"/>
    <mergeCell ref="N46:P46"/>
    <mergeCell ref="N47:P47"/>
    <mergeCell ref="H47:J47"/>
    <mergeCell ref="B46:D46"/>
    <mergeCell ref="B47:D47"/>
    <mergeCell ref="K47:M47"/>
    <mergeCell ref="H46:J46"/>
  </mergeCells>
  <printOptions horizontalCentered="1"/>
  <pageMargins left="0.2" right="0.2" top="0.5" bottom="0.25" header="0.3" footer="0.3"/>
  <pageSetup scale="9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Stacie Dewald</cp:lastModifiedBy>
  <cp:lastPrinted>2012-04-03T14:08:59Z</cp:lastPrinted>
  <dcterms:created xsi:type="dcterms:W3CDTF">2011-09-09T19:30:20Z</dcterms:created>
  <dcterms:modified xsi:type="dcterms:W3CDTF">2023-09-26T17:19:31Z</dcterms:modified>
</cp:coreProperties>
</file>